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Director\Desktop\"/>
    </mc:Choice>
  </mc:AlternateContent>
  <xr:revisionPtr revIDLastSave="0" documentId="13_ncr:1_{B4B47A24-DE6C-48FA-9317-4B2AE99966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айс-лист" sheetId="1" r:id="rId1"/>
    <sheet name="Условия приобретения товара" sheetId="2" r:id="rId2"/>
  </sheets>
  <definedNames>
    <definedName name="_xlnm._FilterDatabase" localSheetId="0" hidden="1">'Прайс-лист'!$A$6:$K$7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13" i="1" l="1"/>
  <c r="O513" i="1"/>
  <c r="N513" i="1"/>
  <c r="J513" i="1"/>
  <c r="P512" i="1"/>
  <c r="O512" i="1"/>
  <c r="N512" i="1"/>
  <c r="J512" i="1"/>
  <c r="P511" i="1"/>
  <c r="O511" i="1"/>
  <c r="N511" i="1"/>
  <c r="J511" i="1"/>
  <c r="P510" i="1"/>
  <c r="O510" i="1"/>
  <c r="N510" i="1"/>
  <c r="J510" i="1"/>
  <c r="P509" i="1"/>
  <c r="O509" i="1"/>
  <c r="N509" i="1"/>
  <c r="J509" i="1"/>
  <c r="P508" i="1"/>
  <c r="O508" i="1"/>
  <c r="N508" i="1"/>
  <c r="J508" i="1"/>
  <c r="P507" i="1"/>
  <c r="O507" i="1"/>
  <c r="N507" i="1"/>
  <c r="J507" i="1"/>
  <c r="P506" i="1"/>
  <c r="O506" i="1"/>
  <c r="N506" i="1"/>
  <c r="J506" i="1"/>
  <c r="P505" i="1"/>
  <c r="O505" i="1"/>
  <c r="N505" i="1"/>
  <c r="J505" i="1"/>
  <c r="P504" i="1"/>
  <c r="O504" i="1"/>
  <c r="N504" i="1"/>
  <c r="J504" i="1"/>
  <c r="P503" i="1"/>
  <c r="O503" i="1"/>
  <c r="N503" i="1"/>
  <c r="J503" i="1"/>
  <c r="P502" i="1"/>
  <c r="O502" i="1"/>
  <c r="N502" i="1"/>
  <c r="J502" i="1"/>
  <c r="P501" i="1"/>
  <c r="O501" i="1"/>
  <c r="N501" i="1"/>
  <c r="J501" i="1"/>
  <c r="P500" i="1"/>
  <c r="O500" i="1"/>
  <c r="N500" i="1"/>
  <c r="J500" i="1"/>
  <c r="P499" i="1"/>
  <c r="O499" i="1"/>
  <c r="N499" i="1"/>
  <c r="J499" i="1"/>
  <c r="P498" i="1"/>
  <c r="O498" i="1"/>
  <c r="N498" i="1"/>
  <c r="J498" i="1"/>
  <c r="P497" i="1"/>
  <c r="O497" i="1"/>
  <c r="N497" i="1"/>
  <c r="J497" i="1"/>
  <c r="P496" i="1"/>
  <c r="O496" i="1"/>
  <c r="N496" i="1"/>
  <c r="J496" i="1"/>
  <c r="P495" i="1"/>
  <c r="O495" i="1"/>
  <c r="N495" i="1"/>
  <c r="J495" i="1"/>
  <c r="P494" i="1"/>
  <c r="O494" i="1"/>
  <c r="N494" i="1"/>
  <c r="J494" i="1"/>
  <c r="P493" i="1"/>
  <c r="O493" i="1"/>
  <c r="N493" i="1"/>
  <c r="J493" i="1"/>
  <c r="P492" i="1"/>
  <c r="O492" i="1"/>
  <c r="N492" i="1"/>
  <c r="J492" i="1"/>
  <c r="P491" i="1"/>
  <c r="O491" i="1"/>
  <c r="N491" i="1"/>
  <c r="J491" i="1"/>
  <c r="P490" i="1"/>
  <c r="O490" i="1"/>
  <c r="N490" i="1"/>
  <c r="J490" i="1"/>
  <c r="P489" i="1"/>
  <c r="O489" i="1"/>
  <c r="N489" i="1"/>
  <c r="J489" i="1"/>
  <c r="P488" i="1"/>
  <c r="O488" i="1"/>
  <c r="N488" i="1"/>
  <c r="J488" i="1"/>
  <c r="P487" i="1"/>
  <c r="O487" i="1"/>
  <c r="N487" i="1"/>
  <c r="J487" i="1"/>
  <c r="P486" i="1"/>
  <c r="O486" i="1"/>
  <c r="N486" i="1"/>
  <c r="J486" i="1"/>
  <c r="P485" i="1"/>
  <c r="O485" i="1"/>
  <c r="N485" i="1"/>
  <c r="J485" i="1"/>
  <c r="P484" i="1"/>
  <c r="O484" i="1"/>
  <c r="N484" i="1"/>
  <c r="J484" i="1"/>
  <c r="P483" i="1"/>
  <c r="O483" i="1"/>
  <c r="N483" i="1"/>
  <c r="J483" i="1"/>
  <c r="P482" i="1"/>
  <c r="O482" i="1"/>
  <c r="N482" i="1"/>
  <c r="J482" i="1"/>
  <c r="P481" i="1"/>
  <c r="O481" i="1"/>
  <c r="N481" i="1"/>
  <c r="J481" i="1"/>
  <c r="P480" i="1"/>
  <c r="O480" i="1"/>
  <c r="N480" i="1"/>
  <c r="J480" i="1"/>
  <c r="P479" i="1"/>
  <c r="O479" i="1"/>
  <c r="N479" i="1"/>
  <c r="J479" i="1"/>
  <c r="P478" i="1"/>
  <c r="O478" i="1"/>
  <c r="N478" i="1"/>
  <c r="J478" i="1"/>
  <c r="P477" i="1"/>
  <c r="O477" i="1"/>
  <c r="N477" i="1"/>
  <c r="J477" i="1"/>
  <c r="P476" i="1"/>
  <c r="O476" i="1"/>
  <c r="N476" i="1"/>
  <c r="J476" i="1"/>
  <c r="P475" i="1"/>
  <c r="O475" i="1"/>
  <c r="N475" i="1"/>
  <c r="J475" i="1"/>
  <c r="P474" i="1"/>
  <c r="O474" i="1"/>
  <c r="N474" i="1"/>
  <c r="J474" i="1"/>
  <c r="P473" i="1"/>
  <c r="O473" i="1"/>
  <c r="N473" i="1"/>
  <c r="J473" i="1"/>
  <c r="P472" i="1"/>
  <c r="O472" i="1"/>
  <c r="N472" i="1"/>
  <c r="J472" i="1"/>
  <c r="P471" i="1"/>
  <c r="O471" i="1"/>
  <c r="N471" i="1"/>
  <c r="J471" i="1"/>
  <c r="P470" i="1"/>
  <c r="O470" i="1"/>
  <c r="N470" i="1"/>
  <c r="J470" i="1"/>
  <c r="P469" i="1"/>
  <c r="O469" i="1"/>
  <c r="N469" i="1"/>
  <c r="J469" i="1"/>
  <c r="P468" i="1"/>
  <c r="O468" i="1"/>
  <c r="N468" i="1"/>
  <c r="J468" i="1"/>
  <c r="P467" i="1"/>
  <c r="O467" i="1"/>
  <c r="N467" i="1"/>
  <c r="J467" i="1"/>
  <c r="P466" i="1"/>
  <c r="O466" i="1"/>
  <c r="N466" i="1"/>
  <c r="J466" i="1"/>
  <c r="P465" i="1"/>
  <c r="O465" i="1"/>
  <c r="N465" i="1"/>
  <c r="J465" i="1"/>
  <c r="P464" i="1"/>
  <c r="O464" i="1"/>
  <c r="N464" i="1"/>
  <c r="J464" i="1"/>
  <c r="P463" i="1"/>
  <c r="O463" i="1"/>
  <c r="N463" i="1"/>
  <c r="J463" i="1"/>
  <c r="P462" i="1"/>
  <c r="O462" i="1"/>
  <c r="N462" i="1"/>
  <c r="J462" i="1"/>
  <c r="P461" i="1"/>
  <c r="O461" i="1"/>
  <c r="N461" i="1"/>
  <c r="J461" i="1"/>
  <c r="P460" i="1"/>
  <c r="O460" i="1"/>
  <c r="N460" i="1"/>
  <c r="J460" i="1"/>
  <c r="P459" i="1"/>
  <c r="O459" i="1"/>
  <c r="N459" i="1"/>
  <c r="J459" i="1"/>
  <c r="P458" i="1"/>
  <c r="O458" i="1"/>
  <c r="N458" i="1"/>
  <c r="J458" i="1"/>
  <c r="P457" i="1"/>
  <c r="O457" i="1"/>
  <c r="N457" i="1"/>
  <c r="J457" i="1"/>
  <c r="P456" i="1"/>
  <c r="O456" i="1"/>
  <c r="N456" i="1"/>
  <c r="J456" i="1"/>
  <c r="P455" i="1"/>
  <c r="O455" i="1"/>
  <c r="N455" i="1"/>
  <c r="J455" i="1"/>
  <c r="P454" i="1"/>
  <c r="O454" i="1"/>
  <c r="N454" i="1"/>
  <c r="J454" i="1"/>
  <c r="P453" i="1"/>
  <c r="O453" i="1"/>
  <c r="N453" i="1"/>
  <c r="J453" i="1"/>
  <c r="P452" i="1"/>
  <c r="O452" i="1"/>
  <c r="N452" i="1"/>
  <c r="J452" i="1"/>
  <c r="P451" i="1"/>
  <c r="O451" i="1"/>
  <c r="N451" i="1"/>
  <c r="J451" i="1"/>
  <c r="P450" i="1"/>
  <c r="O450" i="1"/>
  <c r="N450" i="1"/>
  <c r="J450" i="1"/>
  <c r="P449" i="1"/>
  <c r="O449" i="1"/>
  <c r="N449" i="1"/>
  <c r="J449" i="1"/>
  <c r="P448" i="1"/>
  <c r="O448" i="1"/>
  <c r="N448" i="1"/>
  <c r="J448" i="1"/>
  <c r="P447" i="1"/>
  <c r="O447" i="1"/>
  <c r="N447" i="1"/>
  <c r="J447" i="1"/>
  <c r="P446" i="1"/>
  <c r="O446" i="1"/>
  <c r="N446" i="1"/>
  <c r="J446" i="1"/>
  <c r="P445" i="1"/>
  <c r="O445" i="1"/>
  <c r="N445" i="1"/>
  <c r="J445" i="1"/>
  <c r="P444" i="1"/>
  <c r="O444" i="1"/>
  <c r="N444" i="1"/>
  <c r="J444" i="1"/>
  <c r="P443" i="1"/>
  <c r="O443" i="1"/>
  <c r="N443" i="1"/>
  <c r="J443" i="1"/>
  <c r="P442" i="1"/>
  <c r="O442" i="1"/>
  <c r="N442" i="1"/>
  <c r="J442" i="1"/>
  <c r="P441" i="1"/>
  <c r="O441" i="1"/>
  <c r="N441" i="1"/>
  <c r="J441" i="1"/>
  <c r="P440" i="1"/>
  <c r="O440" i="1"/>
  <c r="N440" i="1"/>
  <c r="J440" i="1"/>
  <c r="P439" i="1"/>
  <c r="O439" i="1"/>
  <c r="N439" i="1"/>
  <c r="J439" i="1"/>
  <c r="P438" i="1"/>
  <c r="O438" i="1"/>
  <c r="N438" i="1"/>
  <c r="J438" i="1"/>
  <c r="P437" i="1"/>
  <c r="O437" i="1"/>
  <c r="N437" i="1"/>
  <c r="J437" i="1"/>
  <c r="P436" i="1"/>
  <c r="O436" i="1"/>
  <c r="N436" i="1"/>
  <c r="J436" i="1"/>
  <c r="P435" i="1"/>
  <c r="O435" i="1"/>
  <c r="N435" i="1"/>
  <c r="J435" i="1"/>
  <c r="P434" i="1"/>
  <c r="O434" i="1"/>
  <c r="N434" i="1"/>
  <c r="J434" i="1"/>
  <c r="P433" i="1"/>
  <c r="O433" i="1"/>
  <c r="N433" i="1"/>
  <c r="J433" i="1"/>
  <c r="P432" i="1"/>
  <c r="O432" i="1"/>
  <c r="N432" i="1"/>
  <c r="J432" i="1"/>
  <c r="P431" i="1"/>
  <c r="O431" i="1"/>
  <c r="N431" i="1"/>
  <c r="J431" i="1"/>
  <c r="P430" i="1"/>
  <c r="O430" i="1"/>
  <c r="N430" i="1"/>
  <c r="J430" i="1"/>
  <c r="P429" i="1"/>
  <c r="O429" i="1"/>
  <c r="N429" i="1"/>
  <c r="J429" i="1"/>
  <c r="P428" i="1"/>
  <c r="O428" i="1"/>
  <c r="N428" i="1"/>
  <c r="J428" i="1"/>
  <c r="P427" i="1"/>
  <c r="O427" i="1"/>
  <c r="N427" i="1"/>
  <c r="J427" i="1"/>
  <c r="P426" i="1"/>
  <c r="O426" i="1"/>
  <c r="N426" i="1"/>
  <c r="J426" i="1"/>
  <c r="P425" i="1"/>
  <c r="O425" i="1"/>
  <c r="N425" i="1"/>
  <c r="J425" i="1"/>
  <c r="P424" i="1"/>
  <c r="O424" i="1"/>
  <c r="N424" i="1"/>
  <c r="J424" i="1"/>
  <c r="P423" i="1"/>
  <c r="O423" i="1"/>
  <c r="N423" i="1"/>
  <c r="J423" i="1"/>
  <c r="P422" i="1"/>
  <c r="O422" i="1"/>
  <c r="N422" i="1"/>
  <c r="J422" i="1"/>
  <c r="P421" i="1"/>
  <c r="O421" i="1"/>
  <c r="N421" i="1"/>
  <c r="J421" i="1"/>
  <c r="P420" i="1"/>
  <c r="O420" i="1"/>
  <c r="N420" i="1"/>
  <c r="J420" i="1"/>
  <c r="P419" i="1"/>
  <c r="O419" i="1"/>
  <c r="N419" i="1"/>
  <c r="J419" i="1"/>
  <c r="P418" i="1"/>
  <c r="O418" i="1"/>
  <c r="N418" i="1"/>
  <c r="J418" i="1"/>
  <c r="P417" i="1"/>
  <c r="O417" i="1"/>
  <c r="N417" i="1"/>
  <c r="J417" i="1"/>
  <c r="P416" i="1"/>
  <c r="O416" i="1"/>
  <c r="N416" i="1"/>
  <c r="J416" i="1"/>
  <c r="P415" i="1"/>
  <c r="O415" i="1"/>
  <c r="N415" i="1"/>
  <c r="J415" i="1"/>
  <c r="P414" i="1"/>
  <c r="O414" i="1"/>
  <c r="N414" i="1"/>
  <c r="J414" i="1"/>
  <c r="P413" i="1"/>
  <c r="O413" i="1"/>
  <c r="N413" i="1"/>
  <c r="J413" i="1"/>
  <c r="P412" i="1"/>
  <c r="O412" i="1"/>
  <c r="N412" i="1"/>
  <c r="J412" i="1"/>
  <c r="P411" i="1"/>
  <c r="O411" i="1"/>
  <c r="N411" i="1"/>
  <c r="J411" i="1"/>
  <c r="P410" i="1"/>
  <c r="O410" i="1"/>
  <c r="N410" i="1"/>
  <c r="J410" i="1"/>
  <c r="P409" i="1"/>
  <c r="O409" i="1"/>
  <c r="N409" i="1"/>
  <c r="J409" i="1"/>
  <c r="P408" i="1"/>
  <c r="O408" i="1"/>
  <c r="N408" i="1"/>
  <c r="J408" i="1"/>
  <c r="P407" i="1"/>
  <c r="O407" i="1"/>
  <c r="N407" i="1"/>
  <c r="J407" i="1"/>
  <c r="P406" i="1"/>
  <c r="O406" i="1"/>
  <c r="N406" i="1"/>
  <c r="J406" i="1"/>
  <c r="P405" i="1"/>
  <c r="O405" i="1"/>
  <c r="N405" i="1"/>
  <c r="J405" i="1"/>
  <c r="P404" i="1"/>
  <c r="O404" i="1"/>
  <c r="N404" i="1"/>
  <c r="J404" i="1"/>
  <c r="P403" i="1"/>
  <c r="O403" i="1"/>
  <c r="N403" i="1"/>
  <c r="J403" i="1"/>
  <c r="P402" i="1"/>
  <c r="O402" i="1"/>
  <c r="N402" i="1"/>
  <c r="J402" i="1"/>
  <c r="P401" i="1"/>
  <c r="O401" i="1"/>
  <c r="N401" i="1"/>
  <c r="J401" i="1"/>
  <c r="P400" i="1"/>
  <c r="O400" i="1"/>
  <c r="N400" i="1"/>
  <c r="J400" i="1"/>
  <c r="P399" i="1"/>
  <c r="O399" i="1"/>
  <c r="N399" i="1"/>
  <c r="J399" i="1"/>
  <c r="P398" i="1"/>
  <c r="O398" i="1"/>
  <c r="N398" i="1"/>
  <c r="J398" i="1"/>
  <c r="P397" i="1"/>
  <c r="O397" i="1"/>
  <c r="N397" i="1"/>
  <c r="J397" i="1"/>
  <c r="P396" i="1"/>
  <c r="O396" i="1"/>
  <c r="N396" i="1"/>
  <c r="J396" i="1"/>
  <c r="P395" i="1"/>
  <c r="O395" i="1"/>
  <c r="N395" i="1"/>
  <c r="J395" i="1"/>
  <c r="P394" i="1"/>
  <c r="O394" i="1"/>
  <c r="N394" i="1"/>
  <c r="J394" i="1"/>
  <c r="P393" i="1"/>
  <c r="O393" i="1"/>
  <c r="N393" i="1"/>
  <c r="J393" i="1"/>
  <c r="P392" i="1"/>
  <c r="O392" i="1"/>
  <c r="N392" i="1"/>
  <c r="J392" i="1"/>
  <c r="P391" i="1"/>
  <c r="O391" i="1"/>
  <c r="N391" i="1"/>
  <c r="J391" i="1"/>
  <c r="P390" i="1"/>
  <c r="O390" i="1"/>
  <c r="N390" i="1"/>
  <c r="J390" i="1"/>
  <c r="P389" i="1"/>
  <c r="O389" i="1"/>
  <c r="N389" i="1"/>
  <c r="J389" i="1"/>
  <c r="P388" i="1"/>
  <c r="O388" i="1"/>
  <c r="N388" i="1"/>
  <c r="J388" i="1"/>
  <c r="P387" i="1"/>
  <c r="O387" i="1"/>
  <c r="N387" i="1"/>
  <c r="J387" i="1"/>
  <c r="P386" i="1"/>
  <c r="O386" i="1"/>
  <c r="N386" i="1"/>
  <c r="J386" i="1"/>
  <c r="P385" i="1"/>
  <c r="O385" i="1"/>
  <c r="N385" i="1"/>
  <c r="J385" i="1"/>
  <c r="P384" i="1"/>
  <c r="O384" i="1"/>
  <c r="N384" i="1"/>
  <c r="J384" i="1"/>
  <c r="P383" i="1"/>
  <c r="O383" i="1"/>
  <c r="N383" i="1"/>
  <c r="J383" i="1"/>
  <c r="P382" i="1"/>
  <c r="O382" i="1"/>
  <c r="N382" i="1"/>
  <c r="J382" i="1"/>
  <c r="P381" i="1"/>
  <c r="O381" i="1"/>
  <c r="N381" i="1"/>
  <c r="J381" i="1"/>
  <c r="P380" i="1"/>
  <c r="O380" i="1"/>
  <c r="N380" i="1"/>
  <c r="J380" i="1"/>
  <c r="P379" i="1"/>
  <c r="O379" i="1"/>
  <c r="N379" i="1"/>
  <c r="J379" i="1"/>
  <c r="P378" i="1"/>
  <c r="O378" i="1"/>
  <c r="N378" i="1"/>
  <c r="J378" i="1"/>
  <c r="P377" i="1"/>
  <c r="O377" i="1"/>
  <c r="N377" i="1"/>
  <c r="J377" i="1"/>
  <c r="P376" i="1"/>
  <c r="O376" i="1"/>
  <c r="N376" i="1"/>
  <c r="J376" i="1"/>
  <c r="P375" i="1"/>
  <c r="O375" i="1"/>
  <c r="N375" i="1"/>
  <c r="J375" i="1"/>
  <c r="P374" i="1"/>
  <c r="O374" i="1"/>
  <c r="N374" i="1"/>
  <c r="J374" i="1"/>
  <c r="P373" i="1"/>
  <c r="O373" i="1"/>
  <c r="N373" i="1"/>
  <c r="J373" i="1"/>
  <c r="P372" i="1"/>
  <c r="O372" i="1"/>
  <c r="N372" i="1"/>
  <c r="J372" i="1"/>
  <c r="P371" i="1"/>
  <c r="O371" i="1"/>
  <c r="N371" i="1"/>
  <c r="J371" i="1"/>
  <c r="P370" i="1"/>
  <c r="O370" i="1"/>
  <c r="N370" i="1"/>
  <c r="J370" i="1"/>
  <c r="P369" i="1"/>
  <c r="O369" i="1"/>
  <c r="N369" i="1"/>
  <c r="J369" i="1"/>
  <c r="P368" i="1"/>
  <c r="O368" i="1"/>
  <c r="N368" i="1"/>
  <c r="J368" i="1"/>
  <c r="P367" i="1"/>
  <c r="O367" i="1"/>
  <c r="N367" i="1"/>
  <c r="J367" i="1"/>
  <c r="P366" i="1"/>
  <c r="O366" i="1"/>
  <c r="N366" i="1"/>
  <c r="J366" i="1"/>
  <c r="P365" i="1"/>
  <c r="O365" i="1"/>
  <c r="N365" i="1"/>
  <c r="J365" i="1"/>
  <c r="P364" i="1"/>
  <c r="O364" i="1"/>
  <c r="N364" i="1"/>
  <c r="J364" i="1"/>
  <c r="P363" i="1"/>
  <c r="O363" i="1"/>
  <c r="N363" i="1"/>
  <c r="J363" i="1"/>
  <c r="P362" i="1"/>
  <c r="O362" i="1"/>
  <c r="N362" i="1"/>
  <c r="J362" i="1"/>
  <c r="P361" i="1"/>
  <c r="O361" i="1"/>
  <c r="N361" i="1"/>
  <c r="J361" i="1"/>
  <c r="P360" i="1"/>
  <c r="O360" i="1"/>
  <c r="N360" i="1"/>
  <c r="J360" i="1"/>
  <c r="P359" i="1"/>
  <c r="O359" i="1"/>
  <c r="N359" i="1"/>
  <c r="J359" i="1"/>
  <c r="P358" i="1"/>
  <c r="O358" i="1"/>
  <c r="N358" i="1"/>
  <c r="J358" i="1"/>
  <c r="P357" i="1"/>
  <c r="O357" i="1"/>
  <c r="N357" i="1"/>
  <c r="J357" i="1"/>
  <c r="P356" i="1"/>
  <c r="O356" i="1"/>
  <c r="N356" i="1"/>
  <c r="J356" i="1"/>
  <c r="P355" i="1"/>
  <c r="O355" i="1"/>
  <c r="N355" i="1"/>
  <c r="J355" i="1"/>
  <c r="P354" i="1"/>
  <c r="O354" i="1"/>
  <c r="N354" i="1"/>
  <c r="J354" i="1"/>
  <c r="P353" i="1"/>
  <c r="O353" i="1"/>
  <c r="N353" i="1"/>
  <c r="J353" i="1"/>
  <c r="P352" i="1"/>
  <c r="O352" i="1"/>
  <c r="N352" i="1"/>
  <c r="J352" i="1"/>
  <c r="P351" i="1"/>
  <c r="O351" i="1"/>
  <c r="N351" i="1"/>
  <c r="J351" i="1"/>
  <c r="P350" i="1"/>
  <c r="O350" i="1"/>
  <c r="N350" i="1"/>
  <c r="J350" i="1"/>
  <c r="P349" i="1"/>
  <c r="O349" i="1"/>
  <c r="N349" i="1"/>
  <c r="J349" i="1"/>
  <c r="P348" i="1"/>
  <c r="O348" i="1"/>
  <c r="N348" i="1"/>
  <c r="J348" i="1"/>
  <c r="P347" i="1"/>
  <c r="O347" i="1"/>
  <c r="N347" i="1"/>
  <c r="J347" i="1"/>
  <c r="P346" i="1"/>
  <c r="O346" i="1"/>
  <c r="N346" i="1"/>
  <c r="J346" i="1"/>
  <c r="P345" i="1"/>
  <c r="O345" i="1"/>
  <c r="N345" i="1"/>
  <c r="J345" i="1"/>
  <c r="P344" i="1"/>
  <c r="O344" i="1"/>
  <c r="N344" i="1"/>
  <c r="J344" i="1"/>
  <c r="P343" i="1"/>
  <c r="O343" i="1"/>
  <c r="N343" i="1"/>
  <c r="J343" i="1"/>
  <c r="P342" i="1"/>
  <c r="O342" i="1"/>
  <c r="N342" i="1"/>
  <c r="J342" i="1"/>
  <c r="P341" i="1"/>
  <c r="O341" i="1"/>
  <c r="N341" i="1"/>
  <c r="J341" i="1"/>
  <c r="P340" i="1"/>
  <c r="O340" i="1"/>
  <c r="N340" i="1"/>
  <c r="J340" i="1"/>
  <c r="P339" i="1"/>
  <c r="O339" i="1"/>
  <c r="N339" i="1"/>
  <c r="J339" i="1"/>
  <c r="P338" i="1"/>
  <c r="O338" i="1"/>
  <c r="N338" i="1"/>
  <c r="J338" i="1"/>
  <c r="P337" i="1"/>
  <c r="O337" i="1"/>
  <c r="N337" i="1"/>
  <c r="J337" i="1"/>
  <c r="P336" i="1"/>
  <c r="O336" i="1"/>
  <c r="N336" i="1"/>
  <c r="J336" i="1"/>
  <c r="P335" i="1"/>
  <c r="O335" i="1"/>
  <c r="N335" i="1"/>
  <c r="J335" i="1"/>
  <c r="P334" i="1"/>
  <c r="O334" i="1"/>
  <c r="N334" i="1"/>
  <c r="J334" i="1"/>
  <c r="P333" i="1"/>
  <c r="O333" i="1"/>
  <c r="N333" i="1"/>
  <c r="J333" i="1"/>
  <c r="P332" i="1"/>
  <c r="O332" i="1"/>
  <c r="N332" i="1"/>
  <c r="J332" i="1"/>
  <c r="P331" i="1"/>
  <c r="O331" i="1"/>
  <c r="N331" i="1"/>
  <c r="J331" i="1"/>
  <c r="P330" i="1"/>
  <c r="O330" i="1"/>
  <c r="N330" i="1"/>
  <c r="J330" i="1"/>
  <c r="P329" i="1"/>
  <c r="O329" i="1"/>
  <c r="N329" i="1"/>
  <c r="J329" i="1"/>
  <c r="P328" i="1"/>
  <c r="O328" i="1"/>
  <c r="N328" i="1"/>
  <c r="J328" i="1"/>
  <c r="P327" i="1"/>
  <c r="O327" i="1"/>
  <c r="N327" i="1"/>
  <c r="J327" i="1"/>
  <c r="P326" i="1"/>
  <c r="O326" i="1"/>
  <c r="N326" i="1"/>
  <c r="J326" i="1"/>
  <c r="P325" i="1"/>
  <c r="O325" i="1"/>
  <c r="N325" i="1"/>
  <c r="J325" i="1"/>
  <c r="P324" i="1"/>
  <c r="O324" i="1"/>
  <c r="N324" i="1"/>
  <c r="J324" i="1"/>
  <c r="P323" i="1"/>
  <c r="O323" i="1"/>
  <c r="N323" i="1"/>
  <c r="J323" i="1"/>
  <c r="P322" i="1"/>
  <c r="O322" i="1"/>
  <c r="N322" i="1"/>
  <c r="J322" i="1"/>
  <c r="P321" i="1"/>
  <c r="O321" i="1"/>
  <c r="N321" i="1"/>
  <c r="J321" i="1"/>
  <c r="P320" i="1"/>
  <c r="O320" i="1"/>
  <c r="N320" i="1"/>
  <c r="J320" i="1"/>
  <c r="P319" i="1"/>
  <c r="O319" i="1"/>
  <c r="N319" i="1"/>
  <c r="J319" i="1"/>
  <c r="P318" i="1"/>
  <c r="O318" i="1"/>
  <c r="N318" i="1"/>
  <c r="J318" i="1"/>
  <c r="P317" i="1"/>
  <c r="O317" i="1"/>
  <c r="N317" i="1"/>
  <c r="J317" i="1"/>
  <c r="P316" i="1"/>
  <c r="O316" i="1"/>
  <c r="N316" i="1"/>
  <c r="J316" i="1"/>
  <c r="P315" i="1"/>
  <c r="O315" i="1"/>
  <c r="N315" i="1"/>
  <c r="J315" i="1"/>
  <c r="P314" i="1"/>
  <c r="O314" i="1"/>
  <c r="N314" i="1"/>
  <c r="J314" i="1"/>
  <c r="P313" i="1"/>
  <c r="O313" i="1"/>
  <c r="N313" i="1"/>
  <c r="J313" i="1"/>
  <c r="P312" i="1"/>
  <c r="O312" i="1"/>
  <c r="N312" i="1"/>
  <c r="J312" i="1"/>
  <c r="P311" i="1"/>
  <c r="O311" i="1"/>
  <c r="N311" i="1"/>
  <c r="J311" i="1"/>
  <c r="P310" i="1"/>
  <c r="O310" i="1"/>
  <c r="N310" i="1"/>
  <c r="J310" i="1"/>
  <c r="P309" i="1"/>
  <c r="O309" i="1"/>
  <c r="N309" i="1"/>
  <c r="J309" i="1"/>
  <c r="P308" i="1"/>
  <c r="O308" i="1"/>
  <c r="N308" i="1"/>
  <c r="J308" i="1"/>
  <c r="P307" i="1"/>
  <c r="O307" i="1"/>
  <c r="N307" i="1"/>
  <c r="J307" i="1"/>
  <c r="P306" i="1"/>
  <c r="O306" i="1"/>
  <c r="N306" i="1"/>
  <c r="J306" i="1"/>
  <c r="P305" i="1"/>
  <c r="O305" i="1"/>
  <c r="N305" i="1"/>
  <c r="J305" i="1"/>
  <c r="P304" i="1"/>
  <c r="O304" i="1"/>
  <c r="N304" i="1"/>
  <c r="J304" i="1"/>
  <c r="P303" i="1"/>
  <c r="O303" i="1"/>
  <c r="N303" i="1"/>
  <c r="J303" i="1"/>
  <c r="P302" i="1"/>
  <c r="O302" i="1"/>
  <c r="N302" i="1"/>
  <c r="J302" i="1"/>
  <c r="P301" i="1"/>
  <c r="O301" i="1"/>
  <c r="N301" i="1"/>
  <c r="J301" i="1"/>
  <c r="P300" i="1"/>
  <c r="O300" i="1"/>
  <c r="N300" i="1"/>
  <c r="J300" i="1"/>
  <c r="P299" i="1"/>
  <c r="O299" i="1"/>
  <c r="N299" i="1"/>
  <c r="J299" i="1"/>
  <c r="P298" i="1"/>
  <c r="O298" i="1"/>
  <c r="N298" i="1"/>
  <c r="J298" i="1"/>
  <c r="P297" i="1"/>
  <c r="O297" i="1"/>
  <c r="N297" i="1"/>
  <c r="J297" i="1"/>
  <c r="P296" i="1"/>
  <c r="O296" i="1"/>
  <c r="N296" i="1"/>
  <c r="J296" i="1"/>
  <c r="P295" i="1"/>
  <c r="O295" i="1"/>
  <c r="N295" i="1"/>
  <c r="J295" i="1"/>
  <c r="P294" i="1"/>
  <c r="O294" i="1"/>
  <c r="N294" i="1"/>
  <c r="J294" i="1"/>
  <c r="P293" i="1"/>
  <c r="O293" i="1"/>
  <c r="N293" i="1"/>
  <c r="J293" i="1"/>
  <c r="P292" i="1"/>
  <c r="O292" i="1"/>
  <c r="N292" i="1"/>
  <c r="J292" i="1"/>
  <c r="P291" i="1"/>
  <c r="O291" i="1"/>
  <c r="N291" i="1"/>
  <c r="J291" i="1"/>
  <c r="P290" i="1"/>
  <c r="O290" i="1"/>
  <c r="N290" i="1"/>
  <c r="J290" i="1"/>
  <c r="P289" i="1"/>
  <c r="O289" i="1"/>
  <c r="N289" i="1"/>
  <c r="J289" i="1"/>
  <c r="P288" i="1"/>
  <c r="O288" i="1"/>
  <c r="N288" i="1"/>
  <c r="J288" i="1"/>
  <c r="P287" i="1"/>
  <c r="O287" i="1"/>
  <c r="N287" i="1"/>
  <c r="J287" i="1"/>
  <c r="P286" i="1"/>
  <c r="O286" i="1"/>
  <c r="N286" i="1"/>
  <c r="J286" i="1"/>
  <c r="P285" i="1"/>
  <c r="O285" i="1"/>
  <c r="N285" i="1"/>
  <c r="J285" i="1"/>
  <c r="P284" i="1"/>
  <c r="O284" i="1"/>
  <c r="N284" i="1"/>
  <c r="J284" i="1"/>
  <c r="P283" i="1"/>
  <c r="O283" i="1"/>
  <c r="N283" i="1"/>
  <c r="J283" i="1"/>
  <c r="P282" i="1"/>
  <c r="O282" i="1"/>
  <c r="N282" i="1"/>
  <c r="J282" i="1"/>
  <c r="P281" i="1"/>
  <c r="O281" i="1"/>
  <c r="N281" i="1"/>
  <c r="J281" i="1"/>
  <c r="P280" i="1"/>
  <c r="O280" i="1"/>
  <c r="N280" i="1"/>
  <c r="J280" i="1"/>
  <c r="P279" i="1"/>
  <c r="O279" i="1"/>
  <c r="N279" i="1"/>
  <c r="J279" i="1"/>
  <c r="P278" i="1"/>
  <c r="O278" i="1"/>
  <c r="N278" i="1"/>
  <c r="J278" i="1"/>
  <c r="P277" i="1"/>
  <c r="O277" i="1"/>
  <c r="N277" i="1"/>
  <c r="J277" i="1"/>
  <c r="P276" i="1"/>
  <c r="O276" i="1"/>
  <c r="N276" i="1"/>
  <c r="J276" i="1"/>
  <c r="P275" i="1"/>
  <c r="O275" i="1"/>
  <c r="N275" i="1"/>
  <c r="J275" i="1"/>
  <c r="P274" i="1"/>
  <c r="O274" i="1"/>
  <c r="N274" i="1"/>
  <c r="J274" i="1"/>
  <c r="P273" i="1"/>
  <c r="O273" i="1"/>
  <c r="N273" i="1"/>
  <c r="J273" i="1"/>
  <c r="P272" i="1"/>
  <c r="O272" i="1"/>
  <c r="N272" i="1"/>
  <c r="J272" i="1"/>
  <c r="P271" i="1"/>
  <c r="O271" i="1"/>
  <c r="N271" i="1"/>
  <c r="J271" i="1"/>
  <c r="P270" i="1"/>
  <c r="O270" i="1"/>
  <c r="N270" i="1"/>
  <c r="J270" i="1"/>
  <c r="P269" i="1"/>
  <c r="O269" i="1"/>
  <c r="N269" i="1"/>
  <c r="J269" i="1"/>
  <c r="P268" i="1"/>
  <c r="O268" i="1"/>
  <c r="N268" i="1"/>
  <c r="J268" i="1"/>
  <c r="P267" i="1"/>
  <c r="O267" i="1"/>
  <c r="N267" i="1"/>
  <c r="J267" i="1"/>
  <c r="P266" i="1"/>
  <c r="O266" i="1"/>
  <c r="N266" i="1"/>
  <c r="J266" i="1"/>
  <c r="P265" i="1"/>
  <c r="O265" i="1"/>
  <c r="N265" i="1"/>
  <c r="J265" i="1"/>
  <c r="P264" i="1"/>
  <c r="O264" i="1"/>
  <c r="N264" i="1"/>
  <c r="J264" i="1"/>
  <c r="P263" i="1"/>
  <c r="O263" i="1"/>
  <c r="N263" i="1"/>
  <c r="J263" i="1"/>
  <c r="P262" i="1"/>
  <c r="O262" i="1"/>
  <c r="N262" i="1"/>
  <c r="J262" i="1"/>
  <c r="P261" i="1"/>
  <c r="O261" i="1"/>
  <c r="N261" i="1"/>
  <c r="J261" i="1"/>
  <c r="P260" i="1"/>
  <c r="O260" i="1"/>
  <c r="N260" i="1"/>
  <c r="J260" i="1"/>
  <c r="P259" i="1"/>
  <c r="O259" i="1"/>
  <c r="N259" i="1"/>
  <c r="J259" i="1"/>
  <c r="P258" i="1"/>
  <c r="O258" i="1"/>
  <c r="N258" i="1"/>
  <c r="J258" i="1"/>
  <c r="P257" i="1"/>
  <c r="O257" i="1"/>
  <c r="N257" i="1"/>
  <c r="J257" i="1"/>
  <c r="P256" i="1"/>
  <c r="O256" i="1"/>
  <c r="N256" i="1"/>
  <c r="J256" i="1"/>
  <c r="P255" i="1"/>
  <c r="O255" i="1"/>
  <c r="N255" i="1"/>
  <c r="J255" i="1"/>
  <c r="P254" i="1"/>
  <c r="O254" i="1"/>
  <c r="N254" i="1"/>
  <c r="J254" i="1"/>
  <c r="P253" i="1"/>
  <c r="O253" i="1"/>
  <c r="N253" i="1"/>
  <c r="J253" i="1"/>
  <c r="P252" i="1"/>
  <c r="O252" i="1"/>
  <c r="N252" i="1"/>
  <c r="J252" i="1"/>
  <c r="P251" i="1"/>
  <c r="O251" i="1"/>
  <c r="N251" i="1"/>
  <c r="J251" i="1"/>
  <c r="P250" i="1"/>
  <c r="O250" i="1"/>
  <c r="N250" i="1"/>
  <c r="J250" i="1"/>
  <c r="P249" i="1"/>
  <c r="O249" i="1"/>
  <c r="N249" i="1"/>
  <c r="J249" i="1"/>
  <c r="P248" i="1"/>
  <c r="O248" i="1"/>
  <c r="N248" i="1"/>
  <c r="J248" i="1"/>
  <c r="P247" i="1"/>
  <c r="O247" i="1"/>
  <c r="N247" i="1"/>
  <c r="J247" i="1"/>
  <c r="P246" i="1"/>
  <c r="O246" i="1"/>
  <c r="N246" i="1"/>
  <c r="J246" i="1"/>
  <c r="P245" i="1"/>
  <c r="O245" i="1"/>
  <c r="N245" i="1"/>
  <c r="J245" i="1"/>
  <c r="P244" i="1"/>
  <c r="O244" i="1"/>
  <c r="N244" i="1"/>
  <c r="J244" i="1"/>
  <c r="P243" i="1"/>
  <c r="O243" i="1"/>
  <c r="N243" i="1"/>
  <c r="J243" i="1"/>
  <c r="P242" i="1"/>
  <c r="O242" i="1"/>
  <c r="N242" i="1"/>
  <c r="J242" i="1"/>
  <c r="P241" i="1"/>
  <c r="O241" i="1"/>
  <c r="N241" i="1"/>
  <c r="J241" i="1"/>
  <c r="P240" i="1"/>
  <c r="O240" i="1"/>
  <c r="N240" i="1"/>
  <c r="J240" i="1"/>
  <c r="P239" i="1"/>
  <c r="O239" i="1"/>
  <c r="N239" i="1"/>
  <c r="J239" i="1"/>
  <c r="P238" i="1"/>
  <c r="O238" i="1"/>
  <c r="N238" i="1"/>
  <c r="J238" i="1"/>
  <c r="P237" i="1"/>
  <c r="O237" i="1"/>
  <c r="N237" i="1"/>
  <c r="J237" i="1"/>
  <c r="P236" i="1"/>
  <c r="O236" i="1"/>
  <c r="N236" i="1"/>
  <c r="J236" i="1"/>
  <c r="P235" i="1"/>
  <c r="O235" i="1"/>
  <c r="N235" i="1"/>
  <c r="J235" i="1"/>
  <c r="P234" i="1"/>
  <c r="O234" i="1"/>
  <c r="N234" i="1"/>
  <c r="J234" i="1"/>
  <c r="P233" i="1"/>
  <c r="O233" i="1"/>
  <c r="N233" i="1"/>
  <c r="J233" i="1"/>
  <c r="P232" i="1"/>
  <c r="O232" i="1"/>
  <c r="N232" i="1"/>
  <c r="J232" i="1"/>
  <c r="P231" i="1"/>
  <c r="O231" i="1"/>
  <c r="N231" i="1"/>
  <c r="J231" i="1"/>
  <c r="P230" i="1"/>
  <c r="O230" i="1"/>
  <c r="N230" i="1"/>
  <c r="J230" i="1"/>
  <c r="P229" i="1"/>
  <c r="O229" i="1"/>
  <c r="N229" i="1"/>
  <c r="J229" i="1"/>
  <c r="P228" i="1"/>
  <c r="O228" i="1"/>
  <c r="N228" i="1"/>
  <c r="J228" i="1"/>
  <c r="P227" i="1"/>
  <c r="O227" i="1"/>
  <c r="N227" i="1"/>
  <c r="J227" i="1"/>
  <c r="P226" i="1"/>
  <c r="O226" i="1"/>
  <c r="N226" i="1"/>
  <c r="J226" i="1"/>
  <c r="P225" i="1"/>
  <c r="O225" i="1"/>
  <c r="N225" i="1"/>
  <c r="J225" i="1"/>
  <c r="P224" i="1"/>
  <c r="O224" i="1"/>
  <c r="N224" i="1"/>
  <c r="J224" i="1"/>
  <c r="P223" i="1"/>
  <c r="O223" i="1"/>
  <c r="N223" i="1"/>
  <c r="J223" i="1"/>
  <c r="P222" i="1"/>
  <c r="O222" i="1"/>
  <c r="N222" i="1"/>
  <c r="J222" i="1"/>
  <c r="P221" i="1"/>
  <c r="O221" i="1"/>
  <c r="N221" i="1"/>
  <c r="J221" i="1"/>
  <c r="P220" i="1"/>
  <c r="O220" i="1"/>
  <c r="N220" i="1"/>
  <c r="J220" i="1"/>
  <c r="P219" i="1"/>
  <c r="O219" i="1"/>
  <c r="N219" i="1"/>
  <c r="J219" i="1"/>
  <c r="P218" i="1"/>
  <c r="O218" i="1"/>
  <c r="N218" i="1"/>
  <c r="J218" i="1"/>
  <c r="P217" i="1"/>
  <c r="O217" i="1"/>
  <c r="N217" i="1"/>
  <c r="J217" i="1"/>
  <c r="P216" i="1"/>
  <c r="O216" i="1"/>
  <c r="N216" i="1"/>
  <c r="J216" i="1"/>
  <c r="P215" i="1"/>
  <c r="O215" i="1"/>
  <c r="N215" i="1"/>
  <c r="J215" i="1"/>
  <c r="P214" i="1"/>
  <c r="O214" i="1"/>
  <c r="N214" i="1"/>
  <c r="J214" i="1"/>
  <c r="P213" i="1"/>
  <c r="O213" i="1"/>
  <c r="N213" i="1"/>
  <c r="J213" i="1"/>
  <c r="P212" i="1"/>
  <c r="O212" i="1"/>
  <c r="N212" i="1"/>
  <c r="J212" i="1"/>
  <c r="P211" i="1"/>
  <c r="O211" i="1"/>
  <c r="N211" i="1"/>
  <c r="J211" i="1"/>
  <c r="P210" i="1"/>
  <c r="O210" i="1"/>
  <c r="N210" i="1"/>
  <c r="J210" i="1"/>
  <c r="P209" i="1"/>
  <c r="O209" i="1"/>
  <c r="N209" i="1"/>
  <c r="J209" i="1"/>
  <c r="P208" i="1"/>
  <c r="O208" i="1"/>
  <c r="N208" i="1"/>
  <c r="J208" i="1"/>
  <c r="P207" i="1"/>
  <c r="O207" i="1"/>
  <c r="N207" i="1"/>
  <c r="J207" i="1"/>
  <c r="P206" i="1"/>
  <c r="O206" i="1"/>
  <c r="N206" i="1"/>
  <c r="J206" i="1"/>
  <c r="P205" i="1"/>
  <c r="O205" i="1"/>
  <c r="N205" i="1"/>
  <c r="J205" i="1"/>
  <c r="P204" i="1"/>
  <c r="O204" i="1"/>
  <c r="N204" i="1"/>
  <c r="J204" i="1"/>
  <c r="P203" i="1"/>
  <c r="O203" i="1"/>
  <c r="N203" i="1"/>
  <c r="J203" i="1"/>
  <c r="P202" i="1"/>
  <c r="O202" i="1"/>
  <c r="N202" i="1"/>
  <c r="J202" i="1"/>
  <c r="P201" i="1"/>
  <c r="O201" i="1"/>
  <c r="N201" i="1"/>
  <c r="J201" i="1"/>
  <c r="P200" i="1"/>
  <c r="O200" i="1"/>
  <c r="N200" i="1"/>
  <c r="J200" i="1"/>
  <c r="P199" i="1"/>
  <c r="O199" i="1"/>
  <c r="N199" i="1"/>
  <c r="J199" i="1"/>
  <c r="P198" i="1"/>
  <c r="O198" i="1"/>
  <c r="N198" i="1"/>
  <c r="J198" i="1"/>
  <c r="P197" i="1"/>
  <c r="O197" i="1"/>
  <c r="N197" i="1"/>
  <c r="J197" i="1"/>
  <c r="P196" i="1"/>
  <c r="O196" i="1"/>
  <c r="N196" i="1"/>
  <c r="J196" i="1"/>
  <c r="P195" i="1"/>
  <c r="O195" i="1"/>
  <c r="N195" i="1"/>
  <c r="J195" i="1"/>
  <c r="P194" i="1"/>
  <c r="O194" i="1"/>
  <c r="N194" i="1"/>
  <c r="J194" i="1"/>
  <c r="P193" i="1"/>
  <c r="O193" i="1"/>
  <c r="N193" i="1"/>
  <c r="J193" i="1"/>
  <c r="P192" i="1"/>
  <c r="O192" i="1"/>
  <c r="N192" i="1"/>
  <c r="J192" i="1"/>
  <c r="P191" i="1"/>
  <c r="O191" i="1"/>
  <c r="N191" i="1"/>
  <c r="J191" i="1"/>
  <c r="P190" i="1"/>
  <c r="O190" i="1"/>
  <c r="N190" i="1"/>
  <c r="J190" i="1"/>
  <c r="P189" i="1"/>
  <c r="O189" i="1"/>
  <c r="N189" i="1"/>
  <c r="J189" i="1"/>
  <c r="P188" i="1"/>
  <c r="O188" i="1"/>
  <c r="N188" i="1"/>
  <c r="J188" i="1"/>
  <c r="P187" i="1"/>
  <c r="O187" i="1"/>
  <c r="N187" i="1"/>
  <c r="J187" i="1"/>
  <c r="P186" i="1"/>
  <c r="O186" i="1"/>
  <c r="N186" i="1"/>
  <c r="J186" i="1"/>
  <c r="P185" i="1"/>
  <c r="O185" i="1"/>
  <c r="N185" i="1"/>
  <c r="J185" i="1"/>
  <c r="P184" i="1"/>
  <c r="O184" i="1"/>
  <c r="N184" i="1"/>
  <c r="J184" i="1"/>
  <c r="P183" i="1"/>
  <c r="O183" i="1"/>
  <c r="N183" i="1"/>
  <c r="J183" i="1"/>
  <c r="P182" i="1"/>
  <c r="O182" i="1"/>
  <c r="N182" i="1"/>
  <c r="J182" i="1"/>
  <c r="P181" i="1"/>
  <c r="O181" i="1"/>
  <c r="N181" i="1"/>
  <c r="J181" i="1"/>
  <c r="P180" i="1"/>
  <c r="O180" i="1"/>
  <c r="N180" i="1"/>
  <c r="J180" i="1"/>
  <c r="P179" i="1"/>
  <c r="O179" i="1"/>
  <c r="N179" i="1"/>
  <c r="J179" i="1"/>
  <c r="P178" i="1"/>
  <c r="O178" i="1"/>
  <c r="N178" i="1"/>
  <c r="J178" i="1"/>
  <c r="P177" i="1"/>
  <c r="O177" i="1"/>
  <c r="N177" i="1"/>
  <c r="J177" i="1"/>
  <c r="P176" i="1"/>
  <c r="O176" i="1"/>
  <c r="N176" i="1"/>
  <c r="J176" i="1"/>
  <c r="P175" i="1"/>
  <c r="O175" i="1"/>
  <c r="N175" i="1"/>
  <c r="J175" i="1"/>
  <c r="P174" i="1"/>
  <c r="O174" i="1"/>
  <c r="N174" i="1"/>
  <c r="J174" i="1"/>
  <c r="P173" i="1"/>
  <c r="O173" i="1"/>
  <c r="N173" i="1"/>
  <c r="J173" i="1"/>
  <c r="P172" i="1"/>
  <c r="O172" i="1"/>
  <c r="N172" i="1"/>
  <c r="J172" i="1"/>
  <c r="P171" i="1"/>
  <c r="O171" i="1"/>
  <c r="N171" i="1"/>
  <c r="J171" i="1"/>
  <c r="P170" i="1"/>
  <c r="O170" i="1"/>
  <c r="N170" i="1"/>
  <c r="J170" i="1"/>
  <c r="P169" i="1"/>
  <c r="O169" i="1"/>
  <c r="N169" i="1"/>
  <c r="J169" i="1"/>
  <c r="P168" i="1"/>
  <c r="O168" i="1"/>
  <c r="N168" i="1"/>
  <c r="J168" i="1"/>
  <c r="P167" i="1"/>
  <c r="O167" i="1"/>
  <c r="N167" i="1"/>
  <c r="J167" i="1"/>
  <c r="P166" i="1"/>
  <c r="O166" i="1"/>
  <c r="N166" i="1"/>
  <c r="J166" i="1"/>
  <c r="P165" i="1"/>
  <c r="O165" i="1"/>
  <c r="N165" i="1"/>
  <c r="J165" i="1"/>
  <c r="P164" i="1"/>
  <c r="O164" i="1"/>
  <c r="N164" i="1"/>
  <c r="J164" i="1"/>
  <c r="P163" i="1"/>
  <c r="O163" i="1"/>
  <c r="N163" i="1"/>
  <c r="J163" i="1"/>
  <c r="P162" i="1"/>
  <c r="O162" i="1"/>
  <c r="N162" i="1"/>
  <c r="J162" i="1"/>
  <c r="P161" i="1"/>
  <c r="O161" i="1"/>
  <c r="N161" i="1"/>
  <c r="J161" i="1"/>
  <c r="P160" i="1"/>
  <c r="O160" i="1"/>
  <c r="N160" i="1"/>
  <c r="J160" i="1"/>
  <c r="P159" i="1"/>
  <c r="O159" i="1"/>
  <c r="N159" i="1"/>
  <c r="J159" i="1"/>
  <c r="P158" i="1"/>
  <c r="O158" i="1"/>
  <c r="N158" i="1"/>
  <c r="J158" i="1"/>
  <c r="P157" i="1"/>
  <c r="O157" i="1"/>
  <c r="N157" i="1"/>
  <c r="J157" i="1"/>
  <c r="P156" i="1"/>
  <c r="O156" i="1"/>
  <c r="N156" i="1"/>
  <c r="J156" i="1"/>
  <c r="P155" i="1"/>
  <c r="O155" i="1"/>
  <c r="N155" i="1"/>
  <c r="J155" i="1"/>
  <c r="P154" i="1"/>
  <c r="O154" i="1"/>
  <c r="N154" i="1"/>
  <c r="J154" i="1"/>
  <c r="P153" i="1"/>
  <c r="O153" i="1"/>
  <c r="N153" i="1"/>
  <c r="J153" i="1"/>
  <c r="P152" i="1"/>
  <c r="O152" i="1"/>
  <c r="N152" i="1"/>
  <c r="J152" i="1"/>
  <c r="P151" i="1"/>
  <c r="O151" i="1"/>
  <c r="N151" i="1"/>
  <c r="J151" i="1"/>
  <c r="P150" i="1"/>
  <c r="O150" i="1"/>
  <c r="N150" i="1"/>
  <c r="J150" i="1"/>
  <c r="P149" i="1"/>
  <c r="O149" i="1"/>
  <c r="N149" i="1"/>
  <c r="J149" i="1"/>
  <c r="P148" i="1"/>
  <c r="O148" i="1"/>
  <c r="N148" i="1"/>
  <c r="J148" i="1"/>
  <c r="P147" i="1"/>
  <c r="O147" i="1"/>
  <c r="N147" i="1"/>
  <c r="J147" i="1"/>
  <c r="P146" i="1"/>
  <c r="O146" i="1"/>
  <c r="N146" i="1"/>
  <c r="J146" i="1"/>
  <c r="P145" i="1"/>
  <c r="O145" i="1"/>
  <c r="N145" i="1"/>
  <c r="J145" i="1"/>
  <c r="P144" i="1"/>
  <c r="O144" i="1"/>
  <c r="N144" i="1"/>
  <c r="J144" i="1"/>
  <c r="P143" i="1"/>
  <c r="O143" i="1"/>
  <c r="N143" i="1"/>
  <c r="J143" i="1"/>
  <c r="P142" i="1"/>
  <c r="O142" i="1"/>
  <c r="N142" i="1"/>
  <c r="J142" i="1"/>
  <c r="P141" i="1"/>
  <c r="O141" i="1"/>
  <c r="N141" i="1"/>
  <c r="J141" i="1"/>
  <c r="P140" i="1"/>
  <c r="O140" i="1"/>
  <c r="N140" i="1"/>
  <c r="J140" i="1"/>
  <c r="P139" i="1"/>
  <c r="O139" i="1"/>
  <c r="N139" i="1"/>
  <c r="J139" i="1"/>
  <c r="P138" i="1"/>
  <c r="O138" i="1"/>
  <c r="N138" i="1"/>
  <c r="J138" i="1"/>
  <c r="P137" i="1"/>
  <c r="O137" i="1"/>
  <c r="N137" i="1"/>
  <c r="J137" i="1"/>
  <c r="P136" i="1"/>
  <c r="O136" i="1"/>
  <c r="N136" i="1"/>
  <c r="J136" i="1"/>
  <c r="P135" i="1"/>
  <c r="O135" i="1"/>
  <c r="N135" i="1"/>
  <c r="J135" i="1"/>
  <c r="P134" i="1"/>
  <c r="O134" i="1"/>
  <c r="N134" i="1"/>
  <c r="J134" i="1"/>
  <c r="P133" i="1"/>
  <c r="O133" i="1"/>
  <c r="N133" i="1"/>
  <c r="J133" i="1"/>
  <c r="P132" i="1"/>
  <c r="O132" i="1"/>
  <c r="N132" i="1"/>
  <c r="J132" i="1"/>
  <c r="P131" i="1"/>
  <c r="O131" i="1"/>
  <c r="N131" i="1"/>
  <c r="J131" i="1"/>
  <c r="P130" i="1"/>
  <c r="O130" i="1"/>
  <c r="N130" i="1"/>
  <c r="J130" i="1"/>
  <c r="P129" i="1"/>
  <c r="O129" i="1"/>
  <c r="N129" i="1"/>
  <c r="J129" i="1"/>
  <c r="P128" i="1"/>
  <c r="O128" i="1"/>
  <c r="N128" i="1"/>
  <c r="J128" i="1"/>
  <c r="P127" i="1"/>
  <c r="O127" i="1"/>
  <c r="N127" i="1"/>
  <c r="J127" i="1"/>
  <c r="P126" i="1"/>
  <c r="O126" i="1"/>
  <c r="N126" i="1"/>
  <c r="J126" i="1"/>
  <c r="P125" i="1"/>
  <c r="O125" i="1"/>
  <c r="N125" i="1"/>
  <c r="J125" i="1"/>
  <c r="P124" i="1"/>
  <c r="O124" i="1"/>
  <c r="N124" i="1"/>
  <c r="J124" i="1"/>
  <c r="P123" i="1"/>
  <c r="O123" i="1"/>
  <c r="N123" i="1"/>
  <c r="J123" i="1"/>
  <c r="P122" i="1"/>
  <c r="O122" i="1"/>
  <c r="N122" i="1"/>
  <c r="J122" i="1"/>
  <c r="P121" i="1"/>
  <c r="O121" i="1"/>
  <c r="N121" i="1"/>
  <c r="J121" i="1"/>
  <c r="P120" i="1"/>
  <c r="O120" i="1"/>
  <c r="N120" i="1"/>
  <c r="J120" i="1"/>
  <c r="P119" i="1"/>
  <c r="O119" i="1"/>
  <c r="N119" i="1"/>
  <c r="J119" i="1"/>
  <c r="P118" i="1"/>
  <c r="O118" i="1"/>
  <c r="N118" i="1"/>
  <c r="J118" i="1"/>
  <c r="P117" i="1"/>
  <c r="O117" i="1"/>
  <c r="N117" i="1"/>
  <c r="J117" i="1"/>
  <c r="P116" i="1"/>
  <c r="O116" i="1"/>
  <c r="N116" i="1"/>
  <c r="J116" i="1"/>
  <c r="P115" i="1"/>
  <c r="O115" i="1"/>
  <c r="N115" i="1"/>
  <c r="J115" i="1"/>
  <c r="P114" i="1"/>
  <c r="O114" i="1"/>
  <c r="N114" i="1"/>
  <c r="J114" i="1"/>
  <c r="P113" i="1"/>
  <c r="O113" i="1"/>
  <c r="N113" i="1"/>
  <c r="J113" i="1"/>
  <c r="P112" i="1"/>
  <c r="O112" i="1"/>
  <c r="N112" i="1"/>
  <c r="J112" i="1"/>
  <c r="P111" i="1"/>
  <c r="O111" i="1"/>
  <c r="N111" i="1"/>
  <c r="J111" i="1"/>
  <c r="P110" i="1"/>
  <c r="O110" i="1"/>
  <c r="N110" i="1"/>
  <c r="J110" i="1"/>
  <c r="P109" i="1"/>
  <c r="O109" i="1"/>
  <c r="N109" i="1"/>
  <c r="J109" i="1"/>
  <c r="P108" i="1"/>
  <c r="O108" i="1"/>
  <c r="N108" i="1"/>
  <c r="J108" i="1"/>
  <c r="P107" i="1"/>
  <c r="O107" i="1"/>
  <c r="N107" i="1"/>
  <c r="J107" i="1"/>
  <c r="P106" i="1"/>
  <c r="O106" i="1"/>
  <c r="N106" i="1"/>
  <c r="J106" i="1"/>
  <c r="P105" i="1"/>
  <c r="O105" i="1"/>
  <c r="N105" i="1"/>
  <c r="J105" i="1"/>
  <c r="P104" i="1"/>
  <c r="O104" i="1"/>
  <c r="N104" i="1"/>
  <c r="J104" i="1"/>
  <c r="P103" i="1"/>
  <c r="O103" i="1"/>
  <c r="N103" i="1"/>
  <c r="J103" i="1"/>
  <c r="P102" i="1"/>
  <c r="O102" i="1"/>
  <c r="N102" i="1"/>
  <c r="J102" i="1"/>
  <c r="P101" i="1"/>
  <c r="O101" i="1"/>
  <c r="N101" i="1"/>
  <c r="J101" i="1"/>
  <c r="P100" i="1"/>
  <c r="O100" i="1"/>
  <c r="N100" i="1"/>
  <c r="J100" i="1"/>
  <c r="P99" i="1"/>
  <c r="O99" i="1"/>
  <c r="N99" i="1"/>
  <c r="J99" i="1"/>
  <c r="P98" i="1"/>
  <c r="O98" i="1"/>
  <c r="N98" i="1"/>
  <c r="J98" i="1"/>
  <c r="P97" i="1"/>
  <c r="O97" i="1"/>
  <c r="N97" i="1"/>
  <c r="J97" i="1"/>
  <c r="P96" i="1"/>
  <c r="O96" i="1"/>
  <c r="N96" i="1"/>
  <c r="J96" i="1"/>
  <c r="P95" i="1"/>
  <c r="O95" i="1"/>
  <c r="N95" i="1"/>
  <c r="J95" i="1"/>
  <c r="P94" i="1"/>
  <c r="O94" i="1"/>
  <c r="N94" i="1"/>
  <c r="J94" i="1"/>
  <c r="P93" i="1"/>
  <c r="O93" i="1"/>
  <c r="N93" i="1"/>
  <c r="J93" i="1"/>
  <c r="P92" i="1"/>
  <c r="O92" i="1"/>
  <c r="N92" i="1"/>
  <c r="J92" i="1"/>
  <c r="P91" i="1"/>
  <c r="O91" i="1"/>
  <c r="N91" i="1"/>
  <c r="J91" i="1"/>
  <c r="P90" i="1"/>
  <c r="O90" i="1"/>
  <c r="N90" i="1"/>
  <c r="J90" i="1"/>
  <c r="P89" i="1"/>
  <c r="O89" i="1"/>
  <c r="N89" i="1"/>
  <c r="J89" i="1"/>
  <c r="P88" i="1"/>
  <c r="O88" i="1"/>
  <c r="N88" i="1"/>
  <c r="J88" i="1"/>
  <c r="P87" i="1"/>
  <c r="O87" i="1"/>
  <c r="N87" i="1"/>
  <c r="J87" i="1"/>
  <c r="P86" i="1"/>
  <c r="O86" i="1"/>
  <c r="N86" i="1"/>
  <c r="J86" i="1"/>
  <c r="P85" i="1"/>
  <c r="O85" i="1"/>
  <c r="N85" i="1"/>
  <c r="J85" i="1"/>
  <c r="P84" i="1"/>
  <c r="O84" i="1"/>
  <c r="N84" i="1"/>
  <c r="J84" i="1"/>
  <c r="P83" i="1"/>
  <c r="O83" i="1"/>
  <c r="N83" i="1"/>
  <c r="J83" i="1"/>
  <c r="P82" i="1"/>
  <c r="O82" i="1"/>
  <c r="N82" i="1"/>
  <c r="J82" i="1"/>
  <c r="P81" i="1"/>
  <c r="O81" i="1"/>
  <c r="N81" i="1"/>
  <c r="J81" i="1"/>
  <c r="P80" i="1"/>
  <c r="O80" i="1"/>
  <c r="N80" i="1"/>
  <c r="J80" i="1"/>
  <c r="P79" i="1"/>
  <c r="O79" i="1"/>
  <c r="N79" i="1"/>
  <c r="J79" i="1"/>
  <c r="P78" i="1"/>
  <c r="O78" i="1"/>
  <c r="N78" i="1"/>
  <c r="J78" i="1"/>
  <c r="P77" i="1"/>
  <c r="O77" i="1"/>
  <c r="N77" i="1"/>
  <c r="J77" i="1"/>
  <c r="P76" i="1"/>
  <c r="O76" i="1"/>
  <c r="N76" i="1"/>
  <c r="J76" i="1"/>
  <c r="P75" i="1"/>
  <c r="O75" i="1"/>
  <c r="N75" i="1"/>
  <c r="J75" i="1"/>
  <c r="P74" i="1"/>
  <c r="O74" i="1"/>
  <c r="N74" i="1"/>
  <c r="J74" i="1"/>
  <c r="P73" i="1"/>
  <c r="O73" i="1"/>
  <c r="N73" i="1"/>
  <c r="J73" i="1"/>
  <c r="P72" i="1"/>
  <c r="O72" i="1"/>
  <c r="N72" i="1"/>
  <c r="J72" i="1"/>
  <c r="P71" i="1"/>
  <c r="O71" i="1"/>
  <c r="N71" i="1"/>
  <c r="J71" i="1"/>
  <c r="P70" i="1"/>
  <c r="O70" i="1"/>
  <c r="N70" i="1"/>
  <c r="J70" i="1"/>
  <c r="P69" i="1"/>
  <c r="O69" i="1"/>
  <c r="N69" i="1"/>
  <c r="J69" i="1"/>
  <c r="P68" i="1"/>
  <c r="O68" i="1"/>
  <c r="N68" i="1"/>
  <c r="J68" i="1"/>
  <c r="P67" i="1"/>
  <c r="O67" i="1"/>
  <c r="N67" i="1"/>
  <c r="J67" i="1"/>
  <c r="P66" i="1"/>
  <c r="O66" i="1"/>
  <c r="N66" i="1"/>
  <c r="J66" i="1"/>
  <c r="P65" i="1"/>
  <c r="O65" i="1"/>
  <c r="N65" i="1"/>
  <c r="J65" i="1"/>
  <c r="P64" i="1"/>
  <c r="O64" i="1"/>
  <c r="N64" i="1"/>
  <c r="J64" i="1"/>
  <c r="P63" i="1"/>
  <c r="O63" i="1"/>
  <c r="N63" i="1"/>
  <c r="J63" i="1"/>
  <c r="P62" i="1"/>
  <c r="O62" i="1"/>
  <c r="N62" i="1"/>
  <c r="J62" i="1"/>
  <c r="P61" i="1"/>
  <c r="O61" i="1"/>
  <c r="N61" i="1"/>
  <c r="J61" i="1"/>
  <c r="P60" i="1"/>
  <c r="O60" i="1"/>
  <c r="N60" i="1"/>
  <c r="J60" i="1"/>
  <c r="P59" i="1"/>
  <c r="O59" i="1"/>
  <c r="N59" i="1"/>
  <c r="J59" i="1"/>
  <c r="P58" i="1"/>
  <c r="O58" i="1"/>
  <c r="N58" i="1"/>
  <c r="J58" i="1"/>
  <c r="P57" i="1"/>
  <c r="O57" i="1"/>
  <c r="N57" i="1"/>
  <c r="J57" i="1"/>
  <c r="P56" i="1"/>
  <c r="O56" i="1"/>
  <c r="N56" i="1"/>
  <c r="J56" i="1"/>
  <c r="P55" i="1"/>
  <c r="O55" i="1"/>
  <c r="N55" i="1"/>
  <c r="J55" i="1"/>
  <c r="P54" i="1"/>
  <c r="O54" i="1"/>
  <c r="N54" i="1"/>
  <c r="J54" i="1"/>
  <c r="P53" i="1"/>
  <c r="O53" i="1"/>
  <c r="N53" i="1"/>
  <c r="J53" i="1"/>
  <c r="P52" i="1"/>
  <c r="O52" i="1"/>
  <c r="N52" i="1"/>
  <c r="J52" i="1"/>
  <c r="P51" i="1"/>
  <c r="O51" i="1"/>
  <c r="N51" i="1"/>
  <c r="J51" i="1"/>
  <c r="P50" i="1"/>
  <c r="O50" i="1"/>
  <c r="N50" i="1"/>
  <c r="J50" i="1"/>
  <c r="P49" i="1"/>
  <c r="O49" i="1"/>
  <c r="N49" i="1"/>
  <c r="J49" i="1"/>
  <c r="P48" i="1"/>
  <c r="O48" i="1"/>
  <c r="N48" i="1"/>
  <c r="J48" i="1"/>
  <c r="P47" i="1"/>
  <c r="O47" i="1"/>
  <c r="N47" i="1"/>
  <c r="J47" i="1"/>
  <c r="P46" i="1"/>
  <c r="O46" i="1"/>
  <c r="N46" i="1"/>
  <c r="J46" i="1"/>
  <c r="P45" i="1"/>
  <c r="O45" i="1"/>
  <c r="N45" i="1"/>
  <c r="J45" i="1"/>
  <c r="P44" i="1"/>
  <c r="O44" i="1"/>
  <c r="N44" i="1"/>
  <c r="J44" i="1"/>
  <c r="P43" i="1"/>
  <c r="O43" i="1"/>
  <c r="N43" i="1"/>
  <c r="J43" i="1"/>
  <c r="P42" i="1"/>
  <c r="O42" i="1"/>
  <c r="N42" i="1"/>
  <c r="J42" i="1"/>
  <c r="P41" i="1"/>
  <c r="O41" i="1"/>
  <c r="N41" i="1"/>
  <c r="J41" i="1"/>
  <c r="P40" i="1"/>
  <c r="O40" i="1"/>
  <c r="N40" i="1"/>
  <c r="J40" i="1"/>
  <c r="P39" i="1"/>
  <c r="O39" i="1"/>
  <c r="N39" i="1"/>
  <c r="J39" i="1"/>
  <c r="P38" i="1"/>
  <c r="O38" i="1"/>
  <c r="N38" i="1"/>
  <c r="J38" i="1"/>
  <c r="P37" i="1"/>
  <c r="O37" i="1"/>
  <c r="N37" i="1"/>
  <c r="J37" i="1"/>
  <c r="P36" i="1"/>
  <c r="O36" i="1"/>
  <c r="N36" i="1"/>
  <c r="J36" i="1"/>
  <c r="P35" i="1"/>
  <c r="O35" i="1"/>
  <c r="N35" i="1"/>
  <c r="J35" i="1"/>
  <c r="P34" i="1"/>
  <c r="O34" i="1"/>
  <c r="N34" i="1"/>
  <c r="J34" i="1"/>
  <c r="P33" i="1"/>
  <c r="O33" i="1"/>
  <c r="N33" i="1"/>
  <c r="J33" i="1"/>
  <c r="P32" i="1"/>
  <c r="O32" i="1"/>
  <c r="N32" i="1"/>
  <c r="J32" i="1"/>
  <c r="P31" i="1"/>
  <c r="O31" i="1"/>
  <c r="N31" i="1"/>
  <c r="J31" i="1"/>
  <c r="P30" i="1"/>
  <c r="O30" i="1"/>
  <c r="N30" i="1"/>
  <c r="J30" i="1"/>
  <c r="P29" i="1"/>
  <c r="O29" i="1"/>
  <c r="N29" i="1"/>
  <c r="J29" i="1"/>
  <c r="P28" i="1"/>
  <c r="O28" i="1"/>
  <c r="N28" i="1"/>
  <c r="J28" i="1"/>
  <c r="P27" i="1"/>
  <c r="O27" i="1"/>
  <c r="N27" i="1"/>
  <c r="J27" i="1"/>
  <c r="P26" i="1"/>
  <c r="O26" i="1"/>
  <c r="N26" i="1"/>
  <c r="J26" i="1"/>
  <c r="P25" i="1"/>
  <c r="O25" i="1"/>
  <c r="N25" i="1"/>
  <c r="J25" i="1"/>
  <c r="P24" i="1"/>
  <c r="O24" i="1"/>
  <c r="N24" i="1"/>
  <c r="J24" i="1"/>
  <c r="P23" i="1"/>
  <c r="O23" i="1"/>
  <c r="N23" i="1"/>
  <c r="J23" i="1"/>
  <c r="P22" i="1"/>
  <c r="O22" i="1"/>
  <c r="N22" i="1"/>
  <c r="J22" i="1"/>
  <c r="P21" i="1"/>
  <c r="O21" i="1"/>
  <c r="N21" i="1"/>
  <c r="J21" i="1"/>
  <c r="P20" i="1"/>
  <c r="O20" i="1"/>
  <c r="N20" i="1"/>
  <c r="J20" i="1"/>
  <c r="P19" i="1"/>
  <c r="O19" i="1"/>
  <c r="N19" i="1"/>
  <c r="J19" i="1"/>
  <c r="P18" i="1"/>
  <c r="O18" i="1"/>
  <c r="N18" i="1"/>
  <c r="J18" i="1"/>
  <c r="P17" i="1"/>
  <c r="O17" i="1"/>
  <c r="N17" i="1"/>
  <c r="J17" i="1"/>
  <c r="P16" i="1"/>
  <c r="O16" i="1"/>
  <c r="N16" i="1"/>
  <c r="J16" i="1"/>
  <c r="P15" i="1"/>
  <c r="O15" i="1"/>
  <c r="N15" i="1"/>
  <c r="J15" i="1"/>
  <c r="P14" i="1"/>
  <c r="O14" i="1"/>
  <c r="N14" i="1"/>
  <c r="J14" i="1"/>
  <c r="P13" i="1"/>
  <c r="O13" i="1"/>
  <c r="N13" i="1"/>
  <c r="J13" i="1"/>
  <c r="P12" i="1"/>
  <c r="O12" i="1"/>
  <c r="N12" i="1"/>
  <c r="J12" i="1"/>
  <c r="P11" i="1"/>
  <c r="O11" i="1"/>
  <c r="N11" i="1"/>
  <c r="J11" i="1"/>
  <c r="P10" i="1"/>
  <c r="O10" i="1"/>
  <c r="N10" i="1"/>
  <c r="J10" i="1"/>
  <c r="P9" i="1"/>
  <c r="O9" i="1"/>
  <c r="N9" i="1"/>
  <c r="J9" i="1"/>
  <c r="P8" i="1"/>
  <c r="O8" i="1"/>
  <c r="N8" i="1"/>
  <c r="J8" i="1"/>
  <c r="P7" i="1"/>
  <c r="O7" i="1"/>
  <c r="N7" i="1"/>
  <c r="J7" i="1"/>
  <c r="G4" i="1"/>
  <c r="G5" i="1" s="1"/>
  <c r="H5" i="1" s="1"/>
  <c r="M2" i="1" l="1"/>
  <c r="I5" i="1"/>
  <c r="H513" i="1" l="1"/>
  <c r="H509" i="1"/>
  <c r="H505" i="1"/>
  <c r="H501" i="1"/>
  <c r="H497" i="1"/>
  <c r="H493" i="1"/>
  <c r="H489" i="1"/>
  <c r="H485" i="1"/>
  <c r="H481" i="1"/>
  <c r="H477" i="1"/>
  <c r="H473" i="1"/>
  <c r="H469" i="1"/>
  <c r="H465" i="1"/>
  <c r="H461" i="1"/>
  <c r="H457" i="1"/>
  <c r="H453" i="1"/>
  <c r="H449" i="1"/>
  <c r="H445" i="1"/>
  <c r="H441" i="1"/>
  <c r="H437" i="1"/>
  <c r="H433" i="1"/>
  <c r="H429" i="1"/>
  <c r="H425" i="1"/>
  <c r="H421" i="1"/>
  <c r="H417" i="1"/>
  <c r="H413" i="1"/>
  <c r="H409" i="1"/>
  <c r="H405" i="1"/>
  <c r="H401" i="1"/>
  <c r="H397" i="1"/>
  <c r="H393" i="1"/>
  <c r="H389" i="1"/>
  <c r="H385" i="1"/>
  <c r="H381" i="1"/>
  <c r="H377" i="1"/>
  <c r="H373" i="1"/>
  <c r="H369" i="1"/>
  <c r="H365" i="1"/>
  <c r="H361" i="1"/>
  <c r="H357" i="1"/>
  <c r="H353" i="1"/>
  <c r="H349" i="1"/>
  <c r="H345" i="1"/>
  <c r="H341" i="1"/>
  <c r="H337" i="1"/>
  <c r="H333" i="1"/>
  <c r="H329" i="1"/>
  <c r="H325" i="1"/>
  <c r="H321" i="1"/>
  <c r="H317" i="1"/>
  <c r="H313" i="1"/>
  <c r="H309" i="1"/>
  <c r="H305" i="1"/>
  <c r="H301" i="1"/>
  <c r="H297" i="1"/>
  <c r="H293" i="1"/>
  <c r="H289" i="1"/>
  <c r="H285" i="1"/>
  <c r="H281" i="1"/>
  <c r="H277" i="1"/>
  <c r="H273" i="1"/>
  <c r="H269" i="1"/>
  <c r="H265" i="1"/>
  <c r="H261" i="1"/>
  <c r="H257" i="1"/>
  <c r="H253" i="1"/>
  <c r="H249" i="1"/>
  <c r="H245" i="1"/>
  <c r="H241" i="1"/>
  <c r="H237" i="1"/>
  <c r="H233" i="1"/>
  <c r="H229" i="1"/>
  <c r="H225" i="1"/>
  <c r="H221" i="1"/>
  <c r="H217" i="1"/>
  <c r="H213" i="1"/>
  <c r="H209" i="1"/>
  <c r="H205" i="1"/>
  <c r="H201" i="1"/>
  <c r="H197" i="1"/>
  <c r="H193" i="1"/>
  <c r="H189" i="1"/>
  <c r="H185" i="1"/>
  <c r="H181" i="1"/>
  <c r="H177" i="1"/>
  <c r="H511" i="1"/>
  <c r="H507" i="1"/>
  <c r="H503" i="1"/>
  <c r="H499" i="1"/>
  <c r="H495" i="1"/>
  <c r="H491" i="1"/>
  <c r="H487" i="1"/>
  <c r="H483" i="1"/>
  <c r="H479" i="1"/>
  <c r="H475" i="1"/>
  <c r="H471" i="1"/>
  <c r="H467" i="1"/>
  <c r="H463" i="1"/>
  <c r="H459" i="1"/>
  <c r="H455" i="1"/>
  <c r="H451" i="1"/>
  <c r="H447" i="1"/>
  <c r="H443" i="1"/>
  <c r="H439" i="1"/>
  <c r="H435" i="1"/>
  <c r="H431" i="1"/>
  <c r="H427" i="1"/>
  <c r="H423" i="1"/>
  <c r="H419" i="1"/>
  <c r="H415" i="1"/>
  <c r="H411" i="1"/>
  <c r="H407" i="1"/>
  <c r="H403" i="1"/>
  <c r="H399" i="1"/>
  <c r="H395" i="1"/>
  <c r="H391" i="1"/>
  <c r="H387" i="1"/>
  <c r="H383" i="1"/>
  <c r="H379" i="1"/>
  <c r="H375" i="1"/>
  <c r="H371" i="1"/>
  <c r="H367" i="1"/>
  <c r="H363" i="1"/>
  <c r="H359" i="1"/>
  <c r="H355" i="1"/>
  <c r="H351" i="1"/>
  <c r="H347" i="1"/>
  <c r="H343" i="1"/>
  <c r="H339" i="1"/>
  <c r="H335" i="1"/>
  <c r="H331" i="1"/>
  <c r="H327" i="1"/>
  <c r="H323" i="1"/>
  <c r="H319" i="1"/>
  <c r="H315" i="1"/>
  <c r="H311" i="1"/>
  <c r="H307" i="1"/>
  <c r="H303" i="1"/>
  <c r="H299" i="1"/>
  <c r="H295" i="1"/>
  <c r="H291" i="1"/>
  <c r="H287" i="1"/>
  <c r="H283" i="1"/>
  <c r="H279" i="1"/>
  <c r="H275" i="1"/>
  <c r="H271" i="1"/>
  <c r="H267" i="1"/>
  <c r="H263" i="1"/>
  <c r="H259" i="1"/>
  <c r="H255" i="1"/>
  <c r="H251" i="1"/>
  <c r="H247" i="1"/>
  <c r="H243" i="1"/>
  <c r="H239" i="1"/>
  <c r="H235" i="1"/>
  <c r="H231" i="1"/>
  <c r="H227" i="1"/>
  <c r="H223" i="1"/>
  <c r="H219" i="1"/>
  <c r="H215" i="1"/>
  <c r="H211" i="1"/>
  <c r="H207" i="1"/>
  <c r="H203" i="1"/>
  <c r="H199" i="1"/>
  <c r="H195" i="1"/>
  <c r="H191" i="1"/>
  <c r="H187" i="1"/>
  <c r="H183" i="1"/>
  <c r="H179" i="1"/>
  <c r="H510" i="1"/>
  <c r="H506" i="1"/>
  <c r="H502" i="1"/>
  <c r="H498" i="1"/>
  <c r="H494" i="1"/>
  <c r="H490" i="1"/>
  <c r="H486" i="1"/>
  <c r="H482" i="1"/>
  <c r="H478" i="1"/>
  <c r="H474" i="1"/>
  <c r="H470" i="1"/>
  <c r="H466" i="1"/>
  <c r="H462" i="1"/>
  <c r="H458" i="1"/>
  <c r="H454" i="1"/>
  <c r="H450" i="1"/>
  <c r="H446" i="1"/>
  <c r="H442" i="1"/>
  <c r="H438" i="1"/>
  <c r="H434" i="1"/>
  <c r="H430" i="1"/>
  <c r="H426" i="1"/>
  <c r="H422" i="1"/>
  <c r="H418" i="1"/>
  <c r="H414" i="1"/>
  <c r="H410" i="1"/>
  <c r="H406" i="1"/>
  <c r="H402" i="1"/>
  <c r="H398" i="1"/>
  <c r="H394" i="1"/>
  <c r="H390" i="1"/>
  <c r="H386" i="1"/>
  <c r="H382" i="1"/>
  <c r="H378" i="1"/>
  <c r="H374" i="1"/>
  <c r="H370" i="1"/>
  <c r="H366" i="1"/>
  <c r="H362" i="1"/>
  <c r="H358" i="1"/>
  <c r="H354" i="1"/>
  <c r="H350" i="1"/>
  <c r="H346" i="1"/>
  <c r="H342" i="1"/>
  <c r="H338" i="1"/>
  <c r="H334" i="1"/>
  <c r="H330" i="1"/>
  <c r="H326" i="1"/>
  <c r="H322" i="1"/>
  <c r="H318" i="1"/>
  <c r="H314" i="1"/>
  <c r="H310" i="1"/>
  <c r="H306" i="1"/>
  <c r="H302" i="1"/>
  <c r="H298" i="1"/>
  <c r="H294" i="1"/>
  <c r="H290" i="1"/>
  <c r="H286" i="1"/>
  <c r="H282" i="1"/>
  <c r="H278" i="1"/>
  <c r="H274" i="1"/>
  <c r="H270" i="1"/>
  <c r="H266" i="1"/>
  <c r="H262" i="1"/>
  <c r="H258" i="1"/>
  <c r="H254" i="1"/>
  <c r="H250" i="1"/>
  <c r="H246" i="1"/>
  <c r="H242" i="1"/>
  <c r="H238" i="1"/>
  <c r="H234" i="1"/>
  <c r="H230" i="1"/>
  <c r="H226" i="1"/>
  <c r="H222" i="1"/>
  <c r="H218" i="1"/>
  <c r="H214" i="1"/>
  <c r="H210" i="1"/>
  <c r="H206" i="1"/>
  <c r="H202" i="1"/>
  <c r="H198" i="1"/>
  <c r="H194" i="1"/>
  <c r="H512" i="1"/>
  <c r="H496" i="1"/>
  <c r="H480" i="1"/>
  <c r="H464" i="1"/>
  <c r="H448" i="1"/>
  <c r="H432" i="1"/>
  <c r="H416" i="1"/>
  <c r="H400" i="1"/>
  <c r="H384" i="1"/>
  <c r="H368" i="1"/>
  <c r="H352" i="1"/>
  <c r="H336" i="1"/>
  <c r="H320" i="1"/>
  <c r="H304" i="1"/>
  <c r="H288" i="1"/>
  <c r="H272" i="1"/>
  <c r="H256" i="1"/>
  <c r="H240" i="1"/>
  <c r="H224" i="1"/>
  <c r="H208" i="1"/>
  <c r="H192" i="1"/>
  <c r="H184" i="1"/>
  <c r="H176" i="1"/>
  <c r="H172" i="1"/>
  <c r="H168" i="1"/>
  <c r="H164" i="1"/>
  <c r="H160" i="1"/>
  <c r="H156" i="1"/>
  <c r="H152" i="1"/>
  <c r="H148" i="1"/>
  <c r="H144" i="1"/>
  <c r="H140" i="1"/>
  <c r="H136" i="1"/>
  <c r="H132" i="1"/>
  <c r="H128" i="1"/>
  <c r="H124" i="1"/>
  <c r="H120" i="1"/>
  <c r="H116" i="1"/>
  <c r="H112" i="1"/>
  <c r="H108" i="1"/>
  <c r="H104" i="1"/>
  <c r="H100" i="1"/>
  <c r="H96" i="1"/>
  <c r="H92" i="1"/>
  <c r="H88" i="1"/>
  <c r="H84" i="1"/>
  <c r="H80" i="1"/>
  <c r="H76" i="1"/>
  <c r="H72" i="1"/>
  <c r="H68" i="1"/>
  <c r="H64" i="1"/>
  <c r="H60" i="1"/>
  <c r="H56" i="1"/>
  <c r="H52" i="1"/>
  <c r="H48" i="1"/>
  <c r="H44" i="1"/>
  <c r="H40" i="1"/>
  <c r="H36" i="1"/>
  <c r="H32" i="1"/>
  <c r="H28" i="1"/>
  <c r="H24" i="1"/>
  <c r="H20" i="1"/>
  <c r="H16" i="1"/>
  <c r="H12" i="1"/>
  <c r="H8" i="1"/>
  <c r="H55" i="1"/>
  <c r="H51" i="1"/>
  <c r="H47" i="1"/>
  <c r="H43" i="1"/>
  <c r="H39" i="1"/>
  <c r="H35" i="1"/>
  <c r="H31" i="1"/>
  <c r="H27" i="1"/>
  <c r="H23" i="1"/>
  <c r="H19" i="1"/>
  <c r="H15" i="1"/>
  <c r="H11" i="1"/>
  <c r="H7" i="1"/>
  <c r="H508" i="1"/>
  <c r="H492" i="1"/>
  <c r="H476" i="1"/>
  <c r="H460" i="1"/>
  <c r="H444" i="1"/>
  <c r="H428" i="1"/>
  <c r="H412" i="1"/>
  <c r="H396" i="1"/>
  <c r="H380" i="1"/>
  <c r="H364" i="1"/>
  <c r="H348" i="1"/>
  <c r="H332" i="1"/>
  <c r="H316" i="1"/>
  <c r="H300" i="1"/>
  <c r="H284" i="1"/>
  <c r="H268" i="1"/>
  <c r="H252" i="1"/>
  <c r="H236" i="1"/>
  <c r="H220" i="1"/>
  <c r="H204" i="1"/>
  <c r="H190" i="1"/>
  <c r="H182" i="1"/>
  <c r="H175" i="1"/>
  <c r="H171" i="1"/>
  <c r="H167" i="1"/>
  <c r="H163" i="1"/>
  <c r="H159" i="1"/>
  <c r="H155" i="1"/>
  <c r="H151" i="1"/>
  <c r="H147" i="1"/>
  <c r="H143" i="1"/>
  <c r="H139" i="1"/>
  <c r="H135" i="1"/>
  <c r="H131" i="1"/>
  <c r="H127" i="1"/>
  <c r="H123" i="1"/>
  <c r="H119" i="1"/>
  <c r="H115" i="1"/>
  <c r="H111" i="1"/>
  <c r="H107" i="1"/>
  <c r="H103" i="1"/>
  <c r="H99" i="1"/>
  <c r="H95" i="1"/>
  <c r="H91" i="1"/>
  <c r="H87" i="1"/>
  <c r="H83" i="1"/>
  <c r="H79" i="1"/>
  <c r="H75" i="1"/>
  <c r="H71" i="1"/>
  <c r="H67" i="1"/>
  <c r="H63" i="1"/>
  <c r="H59" i="1"/>
  <c r="H14" i="1"/>
  <c r="H468" i="1"/>
  <c r="H452" i="1"/>
  <c r="H436" i="1"/>
  <c r="H404" i="1"/>
  <c r="H340" i="1"/>
  <c r="H276" i="1"/>
  <c r="H186" i="1"/>
  <c r="H173" i="1"/>
  <c r="H165" i="1"/>
  <c r="H153" i="1"/>
  <c r="H149" i="1"/>
  <c r="H105" i="1"/>
  <c r="H101" i="1"/>
  <c r="H93" i="1"/>
  <c r="H85" i="1"/>
  <c r="H77" i="1"/>
  <c r="H73" i="1"/>
  <c r="H57" i="1"/>
  <c r="H41" i="1"/>
  <c r="H33" i="1"/>
  <c r="H29" i="1"/>
  <c r="H25" i="1"/>
  <c r="H21" i="1"/>
  <c r="H504" i="1"/>
  <c r="H488" i="1"/>
  <c r="H472" i="1"/>
  <c r="H456" i="1"/>
  <c r="H440" i="1"/>
  <c r="H424" i="1"/>
  <c r="H408" i="1"/>
  <c r="H392" i="1"/>
  <c r="H376" i="1"/>
  <c r="H360" i="1"/>
  <c r="H344" i="1"/>
  <c r="H328" i="1"/>
  <c r="H312" i="1"/>
  <c r="H296" i="1"/>
  <c r="H280" i="1"/>
  <c r="H264" i="1"/>
  <c r="H248" i="1"/>
  <c r="H232" i="1"/>
  <c r="H216" i="1"/>
  <c r="H200" i="1"/>
  <c r="H188" i="1"/>
  <c r="H180" i="1"/>
  <c r="H174" i="1"/>
  <c r="H170" i="1"/>
  <c r="H166" i="1"/>
  <c r="H162" i="1"/>
  <c r="H158" i="1"/>
  <c r="H154" i="1"/>
  <c r="H150" i="1"/>
  <c r="H146" i="1"/>
  <c r="H142" i="1"/>
  <c r="H138" i="1"/>
  <c r="H134" i="1"/>
  <c r="H130" i="1"/>
  <c r="H126" i="1"/>
  <c r="H122" i="1"/>
  <c r="H118" i="1"/>
  <c r="H114" i="1"/>
  <c r="H110" i="1"/>
  <c r="H106" i="1"/>
  <c r="H102" i="1"/>
  <c r="H98" i="1"/>
  <c r="H94" i="1"/>
  <c r="H90" i="1"/>
  <c r="H86" i="1"/>
  <c r="H82" i="1"/>
  <c r="H78" i="1"/>
  <c r="H74" i="1"/>
  <c r="H70" i="1"/>
  <c r="H66" i="1"/>
  <c r="H62" i="1"/>
  <c r="H58" i="1"/>
  <c r="H54" i="1"/>
  <c r="H50" i="1"/>
  <c r="H46" i="1"/>
  <c r="H42" i="1"/>
  <c r="H38" i="1"/>
  <c r="H34" i="1"/>
  <c r="H30" i="1"/>
  <c r="H26" i="1"/>
  <c r="H22" i="1"/>
  <c r="H18" i="1"/>
  <c r="H10" i="1"/>
  <c r="H500" i="1"/>
  <c r="H484" i="1"/>
  <c r="H420" i="1"/>
  <c r="H388" i="1"/>
  <c r="H356" i="1"/>
  <c r="H324" i="1"/>
  <c r="H244" i="1"/>
  <c r="H212" i="1"/>
  <c r="H196" i="1"/>
  <c r="H178" i="1"/>
  <c r="H169" i="1"/>
  <c r="H161" i="1"/>
  <c r="H133" i="1"/>
  <c r="H125" i="1"/>
  <c r="H117" i="1"/>
  <c r="H109" i="1"/>
  <c r="H81" i="1"/>
  <c r="H69" i="1"/>
  <c r="H61" i="1"/>
  <c r="H49" i="1"/>
  <c r="H13" i="1"/>
  <c r="H372" i="1"/>
  <c r="H308" i="1"/>
  <c r="H292" i="1"/>
  <c r="H260" i="1"/>
  <c r="H228" i="1"/>
  <c r="H157" i="1"/>
  <c r="H145" i="1"/>
  <c r="H141" i="1"/>
  <c r="H137" i="1"/>
  <c r="H129" i="1"/>
  <c r="H121" i="1"/>
  <c r="H113" i="1"/>
  <c r="H97" i="1"/>
  <c r="H89" i="1"/>
  <c r="H65" i="1"/>
  <c r="H53" i="1"/>
  <c r="H45" i="1"/>
  <c r="H37" i="1"/>
  <c r="H17" i="1"/>
  <c r="H9" i="1"/>
</calcChain>
</file>

<file path=xl/sharedStrings.xml><?xml version="1.0" encoding="utf-8"?>
<sst xmlns="http://schemas.openxmlformats.org/spreadsheetml/2006/main" count="3075" uniqueCount="1623">
  <si>
    <t>www.E-SWEETS.ru</t>
  </si>
  <si>
    <t>Бесплатно по России:</t>
  </si>
  <si>
    <t>8-800-5502-657</t>
  </si>
  <si>
    <t>info@e-sweets.ru</t>
  </si>
  <si>
    <t>Телефоны для связи с отделом продаж:</t>
  </si>
  <si>
    <t>8-932-115-64-21</t>
  </si>
  <si>
    <t>8-922-428-68-30</t>
  </si>
  <si>
    <t>Ваша скидка:</t>
  </si>
  <si>
    <t>8-952-725-97-17</t>
  </si>
  <si>
    <t>Дата прайса: 20.11.2024г.</t>
  </si>
  <si>
    <t>Сумма заказа:</t>
  </si>
  <si>
    <t>8-982-676-31-84</t>
  </si>
  <si>
    <t>Система скидок:</t>
  </si>
  <si>
    <t>Страна</t>
  </si>
  <si>
    <t>Бренд</t>
  </si>
  <si>
    <t>Фото товара</t>
  </si>
  <si>
    <t>Наименование</t>
  </si>
  <si>
    <t>Наличие</t>
  </si>
  <si>
    <t>Количество упаковок</t>
  </si>
  <si>
    <t>Цена за единицу товара</t>
  </si>
  <si>
    <t>Количество штук в упаковке</t>
  </si>
  <si>
    <t>Стоимость партии в заказе</t>
  </si>
  <si>
    <t>Срок годности</t>
  </si>
  <si>
    <t>арт.</t>
  </si>
  <si>
    <t>Базовая цена от 15 до 50 т.р.</t>
  </si>
  <si>
    <t>3% от 50 до 100 т.р.</t>
  </si>
  <si>
    <t>5% от 100 до 300 т.р.</t>
  </si>
  <si>
    <t>6% от 300 т.р.</t>
  </si>
  <si>
    <t>Швейцария</t>
  </si>
  <si>
    <t>Toblerone</t>
  </si>
  <si>
    <t>Молочный шоколад Тоблерон Dark 100гр</t>
  </si>
  <si>
    <t>7614500010617</t>
  </si>
  <si>
    <t>В пути</t>
  </si>
  <si>
    <t>УТ-00001683</t>
  </si>
  <si>
    <t>Молочный шоколад Тоблерон Алмонд Кранчи 100гр</t>
  </si>
  <si>
    <t>7622300710613</t>
  </si>
  <si>
    <t>Есть</t>
  </si>
  <si>
    <t>УТ-00001731</t>
  </si>
  <si>
    <t>Молочный шоколад Тоблерон Вайт 100гр</t>
  </si>
  <si>
    <t>7614500010310</t>
  </si>
  <si>
    <t>УТ-00001642</t>
  </si>
  <si>
    <t>Молочный шоколад Тоблерон Милк 100гр</t>
  </si>
  <si>
    <t>7614500010013</t>
  </si>
  <si>
    <t>УТ-00001528</t>
  </si>
  <si>
    <t>Молочный шоколад Тоблерон Фрут энд Нат 100гр</t>
  </si>
  <si>
    <t>7622300107949</t>
  </si>
  <si>
    <t>УТ-00001527</t>
  </si>
  <si>
    <t>Молочный шоколад Тоблерон Милк 35гр</t>
  </si>
  <si>
    <t>76145759</t>
  </si>
  <si>
    <t>УТ-00001718</t>
  </si>
  <si>
    <t>Германия</t>
  </si>
  <si>
    <t>MILKA</t>
  </si>
  <si>
    <t>Милка Шоколадная плитка 100гр Дайм</t>
  </si>
  <si>
    <t>7622300370367</t>
  </si>
  <si>
    <t>УТ-00000010</t>
  </si>
  <si>
    <t>Польша</t>
  </si>
  <si>
    <t>Милка Шоколадная плитка Toffee Creme 100гр</t>
  </si>
  <si>
    <t>5998711723491</t>
  </si>
  <si>
    <t>УТ-00001241</t>
  </si>
  <si>
    <t>Милка Шоколадная плитка Ноисетте 100гр</t>
  </si>
  <si>
    <t>7622210999139</t>
  </si>
  <si>
    <t>00-00000247</t>
  </si>
  <si>
    <t>Милка Шоколадная плитка Трипл карамель 90гр</t>
  </si>
  <si>
    <t>7622210615084</t>
  </si>
  <si>
    <t>00-00000228</t>
  </si>
  <si>
    <t>Милка Шоколадная плитка Трипл шоколад 90гр</t>
  </si>
  <si>
    <t>7622210611239</t>
  </si>
  <si>
    <t>00-00000229</t>
  </si>
  <si>
    <t>Милка шоколадная плитка Альпин Милк 100гр</t>
  </si>
  <si>
    <t>7622210999221</t>
  </si>
  <si>
    <t>УТ-00001515</t>
  </si>
  <si>
    <t>Милка шоколадная плитка Бабл 90гр</t>
  </si>
  <si>
    <t>7622210371638</t>
  </si>
  <si>
    <t>УТ-00001641</t>
  </si>
  <si>
    <t>Милка шоколадная плитка Вайт 100 гр</t>
  </si>
  <si>
    <t>4025700001962</t>
  </si>
  <si>
    <t>УТ-00001516</t>
  </si>
  <si>
    <t>Милка шоколадная плитка Вайт Бабл 95гр</t>
  </si>
  <si>
    <t>7622210371706</t>
  </si>
  <si>
    <t>УТ-00001510</t>
  </si>
  <si>
    <t>Милка шоколадная плитка Вишневый Крем 100гр</t>
  </si>
  <si>
    <t>7622210501967</t>
  </si>
  <si>
    <t>УТ-00000154</t>
  </si>
  <si>
    <t>Милка шоколадная плитка Десерт Шоколад 100гр</t>
  </si>
  <si>
    <t>7622300026752</t>
  </si>
  <si>
    <t>УТ-00000011</t>
  </si>
  <si>
    <t>Нидерланды</t>
  </si>
  <si>
    <t>Милка шоколадная плитка Изюм с Фундуком 100гр</t>
  </si>
  <si>
    <t>3045140280902</t>
  </si>
  <si>
    <t>УТ-00000012</t>
  </si>
  <si>
    <t>Милка шоколадная плитка Йогурт 100гр</t>
  </si>
  <si>
    <t>4025700001450</t>
  </si>
  <si>
    <t>УТ-00000256</t>
  </si>
  <si>
    <t>Милка шоколадная плитка Карамель 100гр</t>
  </si>
  <si>
    <t>7622210030597</t>
  </si>
  <si>
    <t>УТ-00000327</t>
  </si>
  <si>
    <t>Милка шоколадная плитка Клубничный крем 100гр</t>
  </si>
  <si>
    <t>7622210999368</t>
  </si>
  <si>
    <t>УТ-00001502</t>
  </si>
  <si>
    <t>Милка шоколадная плитка Крем и Бисквит 100гр</t>
  </si>
  <si>
    <t>7622201125721</t>
  </si>
  <si>
    <t>УТ-00001639</t>
  </si>
  <si>
    <t>Милка шоколадная плитка Криспи Райс 100гр</t>
  </si>
  <si>
    <t>3045140280803</t>
  </si>
  <si>
    <t>УТ-00001503</t>
  </si>
  <si>
    <t>Милка шоколадная плитка Лю 87 гр</t>
  </si>
  <si>
    <t>7622210999719</t>
  </si>
  <si>
    <t>УТ-00001506</t>
  </si>
  <si>
    <t>Милка шоколадная плитка Малиновый Крем 100гр</t>
  </si>
  <si>
    <t>7622300590062</t>
  </si>
  <si>
    <t>УТ-00000190</t>
  </si>
  <si>
    <t>Милка шоколадная плитка Милкинис 100гр</t>
  </si>
  <si>
    <t>7622300041496</t>
  </si>
  <si>
    <t>00-00000232</t>
  </si>
  <si>
    <t>Милка шоколадная плитка Милкинис 87,5 гр</t>
  </si>
  <si>
    <t>7622300105167</t>
  </si>
  <si>
    <t>00-00000215</t>
  </si>
  <si>
    <t>Милка шоколадная плитка Орео 100 гр</t>
  </si>
  <si>
    <t>7622210194046</t>
  </si>
  <si>
    <t>00-00000220</t>
  </si>
  <si>
    <t>Милка шоколадная плитка Орео Брауни 100 гр</t>
  </si>
  <si>
    <t>7622210953421</t>
  </si>
  <si>
    <t>УТ-00000621</t>
  </si>
  <si>
    <t>Милка шоколадная плитка Орео Вайт 100 гр</t>
  </si>
  <si>
    <t>7622210544926</t>
  </si>
  <si>
    <t>УТ-00001504</t>
  </si>
  <si>
    <t>Милка шоколадная плитка Орео Сэндвич 92гр</t>
  </si>
  <si>
    <t>7622210830043</t>
  </si>
  <si>
    <t>УТ-00001509</t>
  </si>
  <si>
    <t>Милка шоколадная плитка Пинат Криспи Карамель 90гр</t>
  </si>
  <si>
    <t>7622210999160</t>
  </si>
  <si>
    <t>УТ-00001508</t>
  </si>
  <si>
    <t>Милка шоколадная плитка ТУК 87 гр</t>
  </si>
  <si>
    <t>7622201098575</t>
  </si>
  <si>
    <t>УТ-00001507</t>
  </si>
  <si>
    <t>Милка шоколадная плитка Хэппи Коус 100гр</t>
  </si>
  <si>
    <t>7622201098452</t>
  </si>
  <si>
    <t>УТ-00001505</t>
  </si>
  <si>
    <t>Милка шоколадная плитка Чипс Ахой 100гр</t>
  </si>
  <si>
    <t>7622210262530</t>
  </si>
  <si>
    <t>УТ-00000098</t>
  </si>
  <si>
    <t>Милка шоколадная плитка Экстра какао Дарк 100гр</t>
  </si>
  <si>
    <t>7622210900535</t>
  </si>
  <si>
    <t>УТ-00000016</t>
  </si>
  <si>
    <t>Милка шоколадная плитка с дробленым Фундуком 100гр</t>
  </si>
  <si>
    <t>4025700001023</t>
  </si>
  <si>
    <t>УТ-00001517</t>
  </si>
  <si>
    <t>Милка шоколадная плитка, цельный Фундук 100гр</t>
  </si>
  <si>
    <t>3800005103075</t>
  </si>
  <si>
    <t>УТ-00000001</t>
  </si>
  <si>
    <t>Турция</t>
  </si>
  <si>
    <t>BEYOGLU</t>
  </si>
  <si>
    <t>Молочный шоколад BEYOGLU с цельным фундуком 30гр</t>
  </si>
  <si>
    <t>86977288503983</t>
  </si>
  <si>
    <t>УТ-00001633</t>
  </si>
  <si>
    <t>Шоколад ПРЕМИУМ молочный с цельным миндалем 75гр</t>
  </si>
  <si>
    <t>8682213004543</t>
  </si>
  <si>
    <t>УТ-00001361</t>
  </si>
  <si>
    <t>Шоколад ПРЕМИУМ молочный с цельным фундуком 75гр</t>
  </si>
  <si>
    <t>8682213004512</t>
  </si>
  <si>
    <t>УТ-00001362</t>
  </si>
  <si>
    <t>Россия</t>
  </si>
  <si>
    <t>Love is</t>
  </si>
  <si>
    <t>Шоколад молочный LOVE IS 85гр</t>
  </si>
  <si>
    <t>4650191170738</t>
  </si>
  <si>
    <t>УТ-00001544</t>
  </si>
  <si>
    <t>Шоколад молочный LOVE IS с дробленым миндалём 85гр</t>
  </si>
  <si>
    <t>4650191170745</t>
  </si>
  <si>
    <t>УТ-00001545</t>
  </si>
  <si>
    <t>Шоколад молочный LOVE IS с дробленым фундуком и изюмом 85гр</t>
  </si>
  <si>
    <t>4650191170752</t>
  </si>
  <si>
    <t>УТ-00001603</t>
  </si>
  <si>
    <t>Соединенное королевство</t>
  </si>
  <si>
    <t>Mars</t>
  </si>
  <si>
    <t>Спред Шоколадная  паста Snickers 200 гр</t>
  </si>
  <si>
    <t>5056357910818</t>
  </si>
  <si>
    <t>УТ-00001645</t>
  </si>
  <si>
    <t>Спред Шоколадная паста M&amp;M's 200гр</t>
  </si>
  <si>
    <t>5060402905346</t>
  </si>
  <si>
    <t>УТ-00001498</t>
  </si>
  <si>
    <t>Голландия</t>
  </si>
  <si>
    <t>Спред Шоколадная паста Баунти с кокосовой стружкой 200гр</t>
  </si>
  <si>
    <t>5060122039383</t>
  </si>
  <si>
    <t>УТ-00001499</t>
  </si>
  <si>
    <t>Соединённое королевство</t>
  </si>
  <si>
    <t>Спред Шоколадная паста Mars 200гр</t>
  </si>
  <si>
    <t>5060402907906</t>
  </si>
  <si>
    <t>УТ-00001684</t>
  </si>
  <si>
    <t>Спред Шоколадная паста Twix 200гр</t>
  </si>
  <si>
    <t>5060402901928</t>
  </si>
  <si>
    <t>УТ-00001500</t>
  </si>
  <si>
    <t>Спред Шоколадная паста MilkyWay 200гр</t>
  </si>
  <si>
    <t>5060402905285</t>
  </si>
  <si>
    <t>УТ-00001685</t>
  </si>
  <si>
    <t>Спред Шоколадная  паста Милка 350 гр</t>
  </si>
  <si>
    <t>7622201521110</t>
  </si>
  <si>
    <t>УТ-00000796</t>
  </si>
  <si>
    <t>Милка шоколадный батончик Oreo 37гр</t>
  </si>
  <si>
    <t>7622210713650</t>
  </si>
  <si>
    <t>УТ-00000685</t>
  </si>
  <si>
    <t>Милка шоколадный батончик Шоколадный Милкинис44гр</t>
  </si>
  <si>
    <t>7622300107802</t>
  </si>
  <si>
    <t>УТ-00001511</t>
  </si>
  <si>
    <t>Nestle</t>
  </si>
  <si>
    <t>Батончик Nestle Nesquik Cereal Bar 25гр</t>
  </si>
  <si>
    <t>5900020030078</t>
  </si>
  <si>
    <t>УТ-00001637</t>
  </si>
  <si>
    <t>Батончик "4Kat" с хрустящей вафлей в шоколаде 35гр</t>
  </si>
  <si>
    <t>20600000215925</t>
  </si>
  <si>
    <t>УТ-00001398</t>
  </si>
  <si>
    <t>ELVAN</t>
  </si>
  <si>
    <t>Батончик в молочном шоколаде с кокосом Cocos Bar 48гр</t>
  </si>
  <si>
    <t>8693029600157</t>
  </si>
  <si>
    <t>УТ-00001217</t>
  </si>
  <si>
    <t>Батончик в молочном шоколаде со вкусом черники Cocos Bar 48гр</t>
  </si>
  <si>
    <t>8693029040830</t>
  </si>
  <si>
    <t>УТ-00001453</t>
  </si>
  <si>
    <t>Батончикв молочном шоколаде со вкусом ананаса Cocos Bar48гр</t>
  </si>
  <si>
    <t>8693029040847</t>
  </si>
  <si>
    <t>УТ-00001454</t>
  </si>
  <si>
    <t>SOLEN</t>
  </si>
  <si>
    <t>Батончик BISCVITO с печеньем в молочном шоколаде с карамельной начинкой 36гр</t>
  </si>
  <si>
    <t>8697288509008</t>
  </si>
  <si>
    <t>УТ-00001710</t>
  </si>
  <si>
    <t>Батончик Boombastic в молочном шоколаде с кокосом, карамелью и хрустящим рисом35гр</t>
  </si>
  <si>
    <t>8691707039305</t>
  </si>
  <si>
    <t>УТ-00000867</t>
  </si>
  <si>
    <t>Батончик Boombastic в молочном шоколаде с ореховым кремом и хрустящим рисом32гр</t>
  </si>
  <si>
    <t>8691707096841</t>
  </si>
  <si>
    <t>УТ-00000868</t>
  </si>
  <si>
    <t>Батончик Morning с кокосом, покрытый молочным шоколадом со злаками50гр</t>
  </si>
  <si>
    <t>8697288501774</t>
  </si>
  <si>
    <t>УТ-00001436</t>
  </si>
  <si>
    <t>Батончик NUGA BAR с нугой и карамелью 40гр</t>
  </si>
  <si>
    <t>86999118041276</t>
  </si>
  <si>
    <t>УТ-00001711</t>
  </si>
  <si>
    <t>Батончик TWINGO, покрытый молочным шоколадом и карамелью42гр</t>
  </si>
  <si>
    <t>8691707062075</t>
  </si>
  <si>
    <t>УТ-00001099</t>
  </si>
  <si>
    <t>Батончик шоколадный Peanut Exsplosion с арахисом, карамелью и нугой 52гр</t>
  </si>
  <si>
    <t>8697288508636</t>
  </si>
  <si>
    <t>УТ-00001479</t>
  </si>
  <si>
    <t>Вафельные трубочки Criss Cross с ореховой начинкой 15гр</t>
  </si>
  <si>
    <t>8691707091853</t>
  </si>
  <si>
    <t>УТ-00001706</t>
  </si>
  <si>
    <t>Вафли Chic Choc с шоколадной начинкой покрытые шоколадной глазурью 17гр</t>
  </si>
  <si>
    <t>8691707091594</t>
  </si>
  <si>
    <t>УТ-00001707</t>
  </si>
  <si>
    <t>Вафли Chic Choc с шоколадной начинкой покрытые шоколадной глазурью 34гр</t>
  </si>
  <si>
    <t>8691707091600</t>
  </si>
  <si>
    <t>УТ-00001708</t>
  </si>
  <si>
    <t>Togo</t>
  </si>
  <si>
    <t>Батончик Fino с нугой, покрытый шоколадной глазурью15гр</t>
  </si>
  <si>
    <t>8697288507905</t>
  </si>
  <si>
    <t>УТ-00001632</t>
  </si>
  <si>
    <t>Драже Милка Bonibon 24,3 гр</t>
  </si>
  <si>
    <t>7622210364630</t>
  </si>
  <si>
    <t>УТ-00000814</t>
  </si>
  <si>
    <t>Toffix</t>
  </si>
  <si>
    <t>Жевательные конфеты Toffix Апельсин 80гр</t>
  </si>
  <si>
    <t>8693029030688</t>
  </si>
  <si>
    <t>УТ-00000639</t>
  </si>
  <si>
    <t>Жевательные конфеты Toffix Вишня 80гр</t>
  </si>
  <si>
    <t>8693029030695</t>
  </si>
  <si>
    <t>УТ-00000637</t>
  </si>
  <si>
    <t>Жевательные конфеты Toffix Клубника 80гр</t>
  </si>
  <si>
    <t>8693029990425</t>
  </si>
  <si>
    <t>УТ-00000640</t>
  </si>
  <si>
    <t>Жевательные конфеты Toffix Микс 80гр</t>
  </si>
  <si>
    <t>8693029990395</t>
  </si>
  <si>
    <t>УТ-00000574</t>
  </si>
  <si>
    <t>Жевательные конфеты Toffix Яблоко 80гр</t>
  </si>
  <si>
    <t>8693029030718</t>
  </si>
  <si>
    <t>УТ-00000638</t>
  </si>
  <si>
    <t>Драже жевательное Love isКлубника 12гр</t>
  </si>
  <si>
    <t>4607932711910</t>
  </si>
  <si>
    <t>УТ-00001475</t>
  </si>
  <si>
    <t>Драже жевательное Love isТутти-Фрутти 12гр</t>
  </si>
  <si>
    <t>4607932711934</t>
  </si>
  <si>
    <t>УТ-00001474</t>
  </si>
  <si>
    <t>Жевательная конфета Love is Арбуз-тропик 20 гр</t>
  </si>
  <si>
    <t>4607932710869</t>
  </si>
  <si>
    <t>УТ-00001388</t>
  </si>
  <si>
    <t>Жевательная конфета Love is Дыня-Ананас 20 гр</t>
  </si>
  <si>
    <t>4607932710920</t>
  </si>
  <si>
    <t>УТ-00001290</t>
  </si>
  <si>
    <t>Жевательная конфета Love is Клубника 20 гр</t>
  </si>
  <si>
    <t>4607932710845</t>
  </si>
  <si>
    <t>УТ-00001417</t>
  </si>
  <si>
    <t>Жевательная конфета Love is Кола-Лимон 20 гр</t>
  </si>
  <si>
    <t>4607932710883</t>
  </si>
  <si>
    <t>УТ-00001387</t>
  </si>
  <si>
    <t>Жевательная конфета Love is Манго-апельсин 20 гр</t>
  </si>
  <si>
    <t>4607932711774</t>
  </si>
  <si>
    <t>УТ-00001289</t>
  </si>
  <si>
    <t>Жевательная конфета Love is сливочная со вкусом Банана 85 гр</t>
  </si>
  <si>
    <t>4607932710777</t>
  </si>
  <si>
    <t>УТ-00000675</t>
  </si>
  <si>
    <t>Жевательная конфета Love is сливочная со вкусом Клубники 85 гр</t>
  </si>
  <si>
    <t>4607932710760</t>
  </si>
  <si>
    <t>УТ-00000674</t>
  </si>
  <si>
    <t>Жевательная конфета Love is сливочная со вкусом Сливок 85 гр</t>
  </si>
  <si>
    <t>4607932710753</t>
  </si>
  <si>
    <t>УТ-00000673</t>
  </si>
  <si>
    <t>KENT</t>
  </si>
  <si>
    <t>Конфеты KENT Миссбон Со сливочной начинкой 43гр</t>
  </si>
  <si>
    <t>8690515116215</t>
  </si>
  <si>
    <t>УТ-00001425</t>
  </si>
  <si>
    <t>Конфеты KENT Миссбон с кофейной начинкой 43гр</t>
  </si>
  <si>
    <t>8690515116314</t>
  </si>
  <si>
    <t>УТ-00001426</t>
  </si>
  <si>
    <t>Конфеты MILANGO AMBER с фундуком, карамелью, нугой и молочным шоколадом 125гр</t>
  </si>
  <si>
    <t>8691707136103</t>
  </si>
  <si>
    <t>УТ-00001239</t>
  </si>
  <si>
    <t>США</t>
  </si>
  <si>
    <t>Toxic Waste</t>
  </si>
  <si>
    <t>Леденцы Toxic Waste Green 42гр</t>
  </si>
  <si>
    <t>5060045050311</t>
  </si>
  <si>
    <t>УТ-00000145</t>
  </si>
  <si>
    <t>Леденцы Toxic Waste Red 42гр</t>
  </si>
  <si>
    <t>5060045059994</t>
  </si>
  <si>
    <t>УТ-00000146</t>
  </si>
  <si>
    <t>Леденцы Toxic Waste Tub Purple 42гр</t>
  </si>
  <si>
    <t>5060045051059</t>
  </si>
  <si>
    <t>УТ-00000147</t>
  </si>
  <si>
    <t>Леденцы Toxic Waste Tub Yellow 42гр</t>
  </si>
  <si>
    <t>89894834106</t>
  </si>
  <si>
    <t>УТ-00000148</t>
  </si>
  <si>
    <t>Леденцы Toxic Weste Orange 42гр</t>
  </si>
  <si>
    <t>5060045051936</t>
  </si>
  <si>
    <t>УТ-00000511</t>
  </si>
  <si>
    <t>Looney Tunes</t>
  </si>
  <si>
    <t>Леденцы  Looney Tunes Фруктовый вкус 7,25гр</t>
  </si>
  <si>
    <t>4607932711385</t>
  </si>
  <si>
    <t>УТ-00001140</t>
  </si>
  <si>
    <t>Леденцы фруктовые Love is, начинка Микс вкусов 17,5 гр</t>
  </si>
  <si>
    <t>46237965</t>
  </si>
  <si>
    <t>УТ-00000694</t>
  </si>
  <si>
    <t>Today</t>
  </si>
  <si>
    <t>Бисквит Today Красный бархат 40гр</t>
  </si>
  <si>
    <t>8693029610736</t>
  </si>
  <si>
    <t>УТ-00001420</t>
  </si>
  <si>
    <t>Бисквит Today Черри Бомб 40гр</t>
  </si>
  <si>
    <t>8693029704039</t>
  </si>
  <si>
    <t>УТ-00001730</t>
  </si>
  <si>
    <t>Бисквит Today Чизкейк с лимоном 45гр</t>
  </si>
  <si>
    <t>8693029207158</t>
  </si>
  <si>
    <t>УТ-00001480</t>
  </si>
  <si>
    <t>Бисквит Today со вкусом Тирамису 40гр</t>
  </si>
  <si>
    <t>8693029033535</t>
  </si>
  <si>
    <t>УТ-00000817</t>
  </si>
  <si>
    <t>Кекс Папита Донат с какао глазурью, банановой начинкой и цветным драже 40гр</t>
  </si>
  <si>
    <t>8699141032319</t>
  </si>
  <si>
    <t>УТ-00001539</t>
  </si>
  <si>
    <t>Кекс Папита Донат с какао глазурью, клубничной начинкой и цветным драже 40гр</t>
  </si>
  <si>
    <t>8699141032302</t>
  </si>
  <si>
    <t>УТ-00001538</t>
  </si>
  <si>
    <t>Кекс Папита Донат с какао глазурью, шоколадной начинкой и цветным драже 40гр</t>
  </si>
  <si>
    <t>8699141032296</t>
  </si>
  <si>
    <t>УТ-00001537</t>
  </si>
  <si>
    <t>Бисквитное печенье Queen Pie с маршмеллоу в какао глазури 22гр</t>
  </si>
  <si>
    <t>8683125782772</t>
  </si>
  <si>
    <t>УТ-00001605</t>
  </si>
  <si>
    <t>Kit Kat</t>
  </si>
  <si>
    <t>Kit Kat 4 Fingers Вайт 41,5гр</t>
  </si>
  <si>
    <t>8445290552150</t>
  </si>
  <si>
    <t>УТ-00001523</t>
  </si>
  <si>
    <t>Вафли Kit Kat 4 Fingers 41,5гр</t>
  </si>
  <si>
    <t>40052441</t>
  </si>
  <si>
    <t>УТ-00001561</t>
  </si>
  <si>
    <t>Вафли Kit Kat 4 Fingers Dark 41,5гр</t>
  </si>
  <si>
    <t>8445290542281</t>
  </si>
  <si>
    <t>УТ-00001636</t>
  </si>
  <si>
    <t>Вафли Kit Kat 4 Fingers Hazelnut 41,5гр</t>
  </si>
  <si>
    <t>8445290551641</t>
  </si>
  <si>
    <t>УТ-00001522</t>
  </si>
  <si>
    <t>Кит Кат Чанки Black &amp; White 42гр</t>
  </si>
  <si>
    <t>3800020453490</t>
  </si>
  <si>
    <t>УТ-00001524</t>
  </si>
  <si>
    <t>Кит Кат Чанки в белом шоколаде40гр</t>
  </si>
  <si>
    <t>7613037251678</t>
  </si>
  <si>
    <t>УТ-00001525</t>
  </si>
  <si>
    <t>Кит Кат Чанки в молочном шоколаде 38гр</t>
  </si>
  <si>
    <t>8690632059150</t>
  </si>
  <si>
    <t>УТ-00001463</t>
  </si>
  <si>
    <t>Кит Кат Чанки с арахисовым маслом 42гр</t>
  </si>
  <si>
    <t>3800020403631</t>
  </si>
  <si>
    <t>УТ-00001526</t>
  </si>
  <si>
    <t>Nestle Crispy Вафер молочный 18гр</t>
  </si>
  <si>
    <t>8690632018010</t>
  </si>
  <si>
    <t>УТ-00001662</t>
  </si>
  <si>
    <t>Вафли Nesquik в молочном шоколаде 18 гр</t>
  </si>
  <si>
    <t>8690632018041</t>
  </si>
  <si>
    <t>УТ-00001748</t>
  </si>
  <si>
    <t>Сендвич-вафли Nesquik 22гр</t>
  </si>
  <si>
    <t>8690632712062</t>
  </si>
  <si>
    <t>УТ-00001659</t>
  </si>
  <si>
    <t>Вафли "GO FRESH MILKY" с молочной начинкой в шоколаде 20гр</t>
  </si>
  <si>
    <t>8691707095158</t>
  </si>
  <si>
    <t>УТ-00000986</t>
  </si>
  <si>
    <t>Вафли Crazy в молочном шоколаде с кокосовой начинкой и рисом 28гр</t>
  </si>
  <si>
    <t>8691707098258</t>
  </si>
  <si>
    <t>УТ-00001403</t>
  </si>
  <si>
    <t>Вафли WAFER в шоколадной глазури с ванильной начинкой 30гр</t>
  </si>
  <si>
    <t>8697288515269</t>
  </si>
  <si>
    <t>УТ-00001628</t>
  </si>
  <si>
    <t>Вафли WAFER в шоколадной глазури с ореховой начинкой 30гр</t>
  </si>
  <si>
    <t>8697288515207</t>
  </si>
  <si>
    <t>УТ-00001629</t>
  </si>
  <si>
    <t>Вафли WAFER в шоколадной глазури с фисташковой начинкой 30гр</t>
  </si>
  <si>
    <t>8697288515221</t>
  </si>
  <si>
    <t>УТ-00001630</t>
  </si>
  <si>
    <t>Трубочки вафельные Biscolata ROLL с белым шоколадом, молочной начинкой и кокосом26гр</t>
  </si>
  <si>
    <t>8691707097022</t>
  </si>
  <si>
    <t>УТ-00000987</t>
  </si>
  <si>
    <t>Трубочки вафельные Biscolata с молочным шоколадом, ореховой начинкой 28 гр</t>
  </si>
  <si>
    <t>8691707097039</t>
  </si>
  <si>
    <t>УТ-00000992</t>
  </si>
  <si>
    <t>Трубочки вафельные Papita с фундуком в молочном шоколаде драже 18гр</t>
  </si>
  <si>
    <t>8691707092072</t>
  </si>
  <si>
    <t>УТ-00001196</t>
  </si>
  <si>
    <t>Вафли Cornet Togo с начинкой какао, цветным драже и хрустящими шариками 15гр</t>
  </si>
  <si>
    <t>8697288501743</t>
  </si>
  <si>
    <t>УТ-00001631</t>
  </si>
  <si>
    <t>Today Вафли с карамелью 40гр</t>
  </si>
  <si>
    <t>8695504166905</t>
  </si>
  <si>
    <t>УТ-00001604</t>
  </si>
  <si>
    <t>Вафли Fiorella в белом шоколаде с лесным орехом 20 гр</t>
  </si>
  <si>
    <t>8695504166844</t>
  </si>
  <si>
    <t>УТ-00000775</t>
  </si>
  <si>
    <t>Вафли Fiorella в молочном шоколаде с ореховым кремом 20 гр</t>
  </si>
  <si>
    <t>8695504161306</t>
  </si>
  <si>
    <t>УТ-00000636</t>
  </si>
  <si>
    <t>Вафли Fiorella в тёмном шоколаде с цукатами апельсина 20 гр</t>
  </si>
  <si>
    <t>8695504164093</t>
  </si>
  <si>
    <t>УТ-00000776</t>
  </si>
  <si>
    <t>Вафли Queen со вкусом какао 50 гр</t>
  </si>
  <si>
    <t>8683125781843</t>
  </si>
  <si>
    <t>УТ-00001395</t>
  </si>
  <si>
    <t>Вафли Queen со вкусом клубники 50 гр</t>
  </si>
  <si>
    <t>8683125781850</t>
  </si>
  <si>
    <t>УТ-00001394</t>
  </si>
  <si>
    <t>Вафли Queen со вкусом молока 50 гр</t>
  </si>
  <si>
    <t>8686125781836</t>
  </si>
  <si>
    <t>УТ-00001392</t>
  </si>
  <si>
    <t>Вафли Queen со вкусом ореха 50 гр</t>
  </si>
  <si>
    <t>8683125781867</t>
  </si>
  <si>
    <t>УТ-00001393</t>
  </si>
  <si>
    <t>Пончик Today Донат в глазури с Какао начинкой 40гр</t>
  </si>
  <si>
    <t>8693029603165</t>
  </si>
  <si>
    <t>УТ-00000779</t>
  </si>
  <si>
    <t>Пончик Today Донат в глазури с Черничной начинкой 40гр</t>
  </si>
  <si>
    <t>8693029704114</t>
  </si>
  <si>
    <t>УТ-00000784</t>
  </si>
  <si>
    <t>Пончик Today Донат в глазури с карамелью 40 гр</t>
  </si>
  <si>
    <t>8693029603172</t>
  </si>
  <si>
    <t>УТ-00000785</t>
  </si>
  <si>
    <t>Пончик Today Донат в глазури с начинкой Банан 40 гр</t>
  </si>
  <si>
    <t>8693029607491</t>
  </si>
  <si>
    <t>УТ-00000774</t>
  </si>
  <si>
    <t>Пончик Today Донат в глазури с начинкой клубника 40 гр</t>
  </si>
  <si>
    <t>8693029607293</t>
  </si>
  <si>
    <t>УТ-00000772</t>
  </si>
  <si>
    <t>Пончик Today Донат с какао начинкой вишня40гр</t>
  </si>
  <si>
    <t>8693029604209</t>
  </si>
  <si>
    <t>УТ-00000773</t>
  </si>
  <si>
    <t>Бисквит Милка Кейк-Чок 35 гр</t>
  </si>
  <si>
    <t>7622210276650</t>
  </si>
  <si>
    <t>УТ-00000367</t>
  </si>
  <si>
    <t>Бисквит Милка Чок-Чок 150гр</t>
  </si>
  <si>
    <t>7622210413147</t>
  </si>
  <si>
    <t>00-00000125</t>
  </si>
  <si>
    <t>Чехия</t>
  </si>
  <si>
    <t>Милка Печенье Чоко Вафер 30гр</t>
  </si>
  <si>
    <t>76224935</t>
  </si>
  <si>
    <t>УТ-00001664</t>
  </si>
  <si>
    <t>Милка палочки шоколадные Чоко Стикс 112 гр</t>
  </si>
  <si>
    <t>7622210406354</t>
  </si>
  <si>
    <t>УТ-00001512</t>
  </si>
  <si>
    <t>Милка печенье шоколадное Чоко корова 40гр</t>
  </si>
  <si>
    <t>7622210205728</t>
  </si>
  <si>
    <t>УТ-00001665</t>
  </si>
  <si>
    <t>Печенье Милка Джафа с апельсиновой начинкой 147гр</t>
  </si>
  <si>
    <t>7622300479138</t>
  </si>
  <si>
    <t>00-00000116</t>
  </si>
  <si>
    <t>Печенье Милка Джафа с малиновой начинкой 147гр</t>
  </si>
  <si>
    <t>7622300434373</t>
  </si>
  <si>
    <t>УТ-00000117</t>
  </si>
  <si>
    <t>Печенье Милка Джафа с шоколадной начинкой 128гр</t>
  </si>
  <si>
    <t>7622300479084</t>
  </si>
  <si>
    <t>00-00000003</t>
  </si>
  <si>
    <t>Печенье Милка Куки Сенсейшен 156гр</t>
  </si>
  <si>
    <t>7622210689610</t>
  </si>
  <si>
    <t>УТ-00001518</t>
  </si>
  <si>
    <t>Печенье Милка Куки Сенсейшен Софт Инсайд Шоко 156гр</t>
  </si>
  <si>
    <t>7622210689597</t>
  </si>
  <si>
    <t>УТ-00001514</t>
  </si>
  <si>
    <t>Печенье Милка Сенсейшн Орео Крем 156 гр</t>
  </si>
  <si>
    <t>7622201152000</t>
  </si>
  <si>
    <t>УТ-00001519</t>
  </si>
  <si>
    <t>Печенье Милка Чоко Вафер 150 гр</t>
  </si>
  <si>
    <t>7622210818559</t>
  </si>
  <si>
    <t>УТ-00001520</t>
  </si>
  <si>
    <t>Печенье Милка Чоко Гренс 126 гр</t>
  </si>
  <si>
    <t>7622210403919</t>
  </si>
  <si>
    <t>00-00000197</t>
  </si>
  <si>
    <t>Печенье Милка Чоко Куки c орехом 135гр</t>
  </si>
  <si>
    <t>5906747312138</t>
  </si>
  <si>
    <t>УТ-00001666</t>
  </si>
  <si>
    <t>Печенье Милка Чоко Куки с шоколадной крошкой 135 гр</t>
  </si>
  <si>
    <t>7622300766610</t>
  </si>
  <si>
    <t>00-00000198</t>
  </si>
  <si>
    <t>Печенье Милка Чоко Минис 150 гр</t>
  </si>
  <si>
    <t>7622210100917</t>
  </si>
  <si>
    <t>00-00000199</t>
  </si>
  <si>
    <t>Печенье Милка Чоко Моо 120гр</t>
  </si>
  <si>
    <t>7622300864057</t>
  </si>
  <si>
    <t>УТ-00001513</t>
  </si>
  <si>
    <t>Печенье Милка Чоко Пауза 260 гр</t>
  </si>
  <si>
    <t>7622210717696</t>
  </si>
  <si>
    <t>00-00000200</t>
  </si>
  <si>
    <t>Печенье Милка Чоко бисквит 150гр</t>
  </si>
  <si>
    <t>7622300590970</t>
  </si>
  <si>
    <t>00-00000195</t>
  </si>
  <si>
    <t>Oreo</t>
  </si>
  <si>
    <t>Орео печенье ENROBED в молочном шоколаде 41гр</t>
  </si>
  <si>
    <t>7622201819873</t>
  </si>
  <si>
    <t>УТ-00001658</t>
  </si>
  <si>
    <t>Индонезия</t>
  </si>
  <si>
    <t>Печенье Орео Pokemon Оригинал Ваниль 119,6гр</t>
  </si>
  <si>
    <t>8992760221028</t>
  </si>
  <si>
    <t>УТ-00001700</t>
  </si>
  <si>
    <t>Печенье Орео Pokemon клубничный крем 119,6гр</t>
  </si>
  <si>
    <t>7622300136055</t>
  </si>
  <si>
    <t>УТ-00001699</t>
  </si>
  <si>
    <t>Печенье Орео Pokemon Оригинал 27,6гр</t>
  </si>
  <si>
    <t>7622201430184</t>
  </si>
  <si>
    <t>УТ-00001701</t>
  </si>
  <si>
    <t>Pokki</t>
  </si>
  <si>
    <t>Палочки Покки Алмонд 36гр</t>
  </si>
  <si>
    <t>8851019000343</t>
  </si>
  <si>
    <t>УТ-00001702</t>
  </si>
  <si>
    <t>Палочки Покки двойной шоколад 47гр</t>
  </si>
  <si>
    <t>89900044000031</t>
  </si>
  <si>
    <t>УТ-00000403</t>
  </si>
  <si>
    <t>Палочки Покки шоколад 47гр</t>
  </si>
  <si>
    <t>89900044000000</t>
  </si>
  <si>
    <t>УТ-00000405</t>
  </si>
  <si>
    <t>Палочки Покки МИНИ шоколад 22гр</t>
  </si>
  <si>
    <t>89900044000062</t>
  </si>
  <si>
    <t>УТ-00000581</t>
  </si>
  <si>
    <t>Палочки Bisсolata в молочном шоколаде 40гр</t>
  </si>
  <si>
    <t>8691707140049</t>
  </si>
  <si>
    <t>УТ-00000863</t>
  </si>
  <si>
    <t>Палочки Bisсolata в молочном шоколаде с кокосовой стружкой 40гр</t>
  </si>
  <si>
    <t>8691707540023</t>
  </si>
  <si>
    <t>УТ-00000864</t>
  </si>
  <si>
    <t>Палочки Bisсolata в молочном шоколаде с орехом 40гр</t>
  </si>
  <si>
    <t>8691707140032</t>
  </si>
  <si>
    <t>УТ-00000865</t>
  </si>
  <si>
    <t>Печенье Papita с карамелью и драже 33гр</t>
  </si>
  <si>
    <t>8691707962382</t>
  </si>
  <si>
    <t>УТ-00000961</t>
  </si>
  <si>
    <t>Печенье Papita с клубничной начинкой и драже 33гр</t>
  </si>
  <si>
    <t>8691707063003</t>
  </si>
  <si>
    <t>УТ-00001478</t>
  </si>
  <si>
    <t>Печенье Papita с молочным шоколадом, кокосом и драже 33гр</t>
  </si>
  <si>
    <t>8691707062402</t>
  </si>
  <si>
    <t>УТ-00000942</t>
  </si>
  <si>
    <t>Печенье Papita с молочным шоколадом, молочным кремом и драже 33гр</t>
  </si>
  <si>
    <t>8691707062419</t>
  </si>
  <si>
    <t>УТ-00000941</t>
  </si>
  <si>
    <t>Печенье Бисколата Pia с апельсиновой начинкой, покрытые тёмным шоколадом 100гр</t>
  </si>
  <si>
    <t>8699141157524</t>
  </si>
  <si>
    <t>УТ-00000893</t>
  </si>
  <si>
    <t>Печенье Бисколата Pia с малиновой начинкой покр.темным шоколадом 100гр</t>
  </si>
  <si>
    <t>8699141157517</t>
  </si>
  <si>
    <t>УТ-00000892</t>
  </si>
  <si>
    <t>Печенье Бисколата Pia с шок.начинкой покр.темным шоколадом 100гр</t>
  </si>
  <si>
    <t>8699141157591</t>
  </si>
  <si>
    <t>УТ-00000862</t>
  </si>
  <si>
    <t>Печенье Бисколата Starz с молочным шоколадом и молочным кремом 88гр</t>
  </si>
  <si>
    <t>8691707096049</t>
  </si>
  <si>
    <t>УТ-00000861</t>
  </si>
  <si>
    <t>Печенье Папита Пати с какао и молочнойначинкой, покрытые тёмным шоколадом и драже 63гр</t>
  </si>
  <si>
    <t>8699141055455</t>
  </si>
  <si>
    <t>УТ-00001070</t>
  </si>
  <si>
    <t>Печенье Папита Пати с молочным шоколадом, молочным кремом и драже 63гр</t>
  </si>
  <si>
    <t>8699141055448</t>
  </si>
  <si>
    <t>УТ-00001069</t>
  </si>
  <si>
    <t>Печенье Fiorella Crunch в Молочном шоколадес Ореховым кремом 67,5 гр</t>
  </si>
  <si>
    <t>8695504169159</t>
  </si>
  <si>
    <t>УТ-00001116</t>
  </si>
  <si>
    <t>Печенье Fiorella в белом шоколаде 102 гр</t>
  </si>
  <si>
    <t>8695504169326</t>
  </si>
  <si>
    <t>УТ-00001467</t>
  </si>
  <si>
    <t>Печенье Fiorella в молочном шоколаде 102 гр</t>
  </si>
  <si>
    <t>8691518523130</t>
  </si>
  <si>
    <t>УТ-00000777</t>
  </si>
  <si>
    <t>Печенье Fiorella в темном шоколаде 102 гр</t>
  </si>
  <si>
    <t>8695504164277</t>
  </si>
  <si>
    <t>УТ-00000778</t>
  </si>
  <si>
    <t>Hubba Bubba</t>
  </si>
  <si>
    <t>Жевательная резинка Хубба Бубба клубника 35гр</t>
  </si>
  <si>
    <t>40099132</t>
  </si>
  <si>
    <t>УТ-00001562</t>
  </si>
  <si>
    <t>Жевательная резинка Хубба Бубба оригинал 35гр</t>
  </si>
  <si>
    <t>42212003</t>
  </si>
  <si>
    <t>УТ-00001663</t>
  </si>
  <si>
    <t>Жевательная резинка Хубба Бубба яблоко 35гр</t>
  </si>
  <si>
    <t>40099491</t>
  </si>
  <si>
    <t>УТ-00001563</t>
  </si>
  <si>
    <t>Франция</t>
  </si>
  <si>
    <t>Lutti Tubble Gum</t>
  </si>
  <si>
    <t>Жевательная резинка в тюбике Табл Гум - Вишня 35 гр</t>
  </si>
  <si>
    <t>3116740017288</t>
  </si>
  <si>
    <t>УТ-00000245</t>
  </si>
  <si>
    <t>Жевательная резинка в тюбике Табл Гум - Колор Малина 35 гр</t>
  </si>
  <si>
    <t>3116740030928</t>
  </si>
  <si>
    <t>УТ-00000316</t>
  </si>
  <si>
    <t>Жевательная резинка в тюбике Табл Гум - Тутти Фрутти 35 гр</t>
  </si>
  <si>
    <t>3116740015536</t>
  </si>
  <si>
    <t>УТ-00000317</t>
  </si>
  <si>
    <t>Turbo</t>
  </si>
  <si>
    <t>Жевательная резинка Турбо Экстрим 3,5гр</t>
  </si>
  <si>
    <t>8680861069990</t>
  </si>
  <si>
    <t>УТ-00000305</t>
  </si>
  <si>
    <t>Китай</t>
  </si>
  <si>
    <t>отсутствует</t>
  </si>
  <si>
    <t>Жев. рез. Crazy Tatoo Gum</t>
  </si>
  <si>
    <t>6931925801851</t>
  </si>
  <si>
    <t>УТ-00001712</t>
  </si>
  <si>
    <t>Жев. рез. Toothpaste Bubble Gum</t>
  </si>
  <si>
    <t>6950025093195</t>
  </si>
  <si>
    <t>УТ-00001713</t>
  </si>
  <si>
    <t>Литва</t>
  </si>
  <si>
    <t>Johny Bee</t>
  </si>
  <si>
    <t>Жевательная резинка (шар) Brain babl gam 13 гр</t>
  </si>
  <si>
    <t>6973218844510</t>
  </si>
  <si>
    <t>УТ-00001308</t>
  </si>
  <si>
    <t>Испания</t>
  </si>
  <si>
    <t>Жевательная резинка JohnyBee Metro acido 22гр(блок)</t>
  </si>
  <si>
    <t>9243178616548</t>
  </si>
  <si>
    <t>УТ-00000888</t>
  </si>
  <si>
    <t>Жевательная резинка JohnyBee Дыня с пудрой 6,2гр</t>
  </si>
  <si>
    <t>8435063816497</t>
  </si>
  <si>
    <t>УТ-00001155</t>
  </si>
  <si>
    <t>Жевательная резинка Глаза (шар) 13 гр</t>
  </si>
  <si>
    <t>6973218842943</t>
  </si>
  <si>
    <t>УТ-00001013</t>
  </si>
  <si>
    <t>Македония</t>
  </si>
  <si>
    <t>Жевательная резинка Карандаш с эффектом пудры 35гр</t>
  </si>
  <si>
    <t>5310089007124</t>
  </si>
  <si>
    <t>УТ-00000878</t>
  </si>
  <si>
    <t>Жевательная резинка Карандаш со звук.эффектом 35гр</t>
  </si>
  <si>
    <t>810089008664</t>
  </si>
  <si>
    <t>УТ-00000830</t>
  </si>
  <si>
    <t>Жевательная резинка Карандаш цветной с эффектом пудры 35гр</t>
  </si>
  <si>
    <t>5310089007193</t>
  </si>
  <si>
    <t>УТ-00001671</t>
  </si>
  <si>
    <t>Жевательная резинка Кролик с тату JohnyBee 5гр</t>
  </si>
  <si>
    <t>6931925806351</t>
  </si>
  <si>
    <t>УТ-00000887</t>
  </si>
  <si>
    <t>Жевательная резинка Монстер с тату JohnyBee 5гр</t>
  </si>
  <si>
    <t>6931925801998</t>
  </si>
  <si>
    <t>УТ-00000952</t>
  </si>
  <si>
    <t>Жевательная резинка Радиоактив с тату JohnyBee 5гр</t>
  </si>
  <si>
    <t>6931925806023</t>
  </si>
  <si>
    <t>УТ-00000913</t>
  </si>
  <si>
    <t>Пакистан</t>
  </si>
  <si>
    <t>Жевательная резинка Рулетка 4 вкуса JohnyBee 18гр</t>
  </si>
  <si>
    <t>5904310231916</t>
  </si>
  <si>
    <t>УТ-00000954</t>
  </si>
  <si>
    <t>Жевательная резинка Рулетка Magic gum roll с коллекционной наклейкой 15гр</t>
  </si>
  <si>
    <t>9200501027556</t>
  </si>
  <si>
    <t>УТ-00001015</t>
  </si>
  <si>
    <t>Жевательная резинка Рулетка Крейзи Ролл Стенд Jony Bee 15гр</t>
  </si>
  <si>
    <t>УТ-00001246</t>
  </si>
  <si>
    <t>JoJo</t>
  </si>
  <si>
    <t>Жевательная резинка Рулетка Мумия (Mummy tape gum) 15гр</t>
  </si>
  <si>
    <t>9243178616388</t>
  </si>
  <si>
    <t>УТ-00001672</t>
  </si>
  <si>
    <t>Жевательная резинка Рулетка мини ролл с тату двухэтажный JohnyBee 18гр</t>
  </si>
  <si>
    <t>6939495507968</t>
  </si>
  <si>
    <t>УТ-00000829</t>
  </si>
  <si>
    <t>Жевательная резинка Love is МИКС 4,2гр</t>
  </si>
  <si>
    <t>57027937</t>
  </si>
  <si>
    <t>УТ-00000059</t>
  </si>
  <si>
    <t>Жевательная резинка Love is апельсин-ананас 4,2гр</t>
  </si>
  <si>
    <t>57028064</t>
  </si>
  <si>
    <t>УТ-00000057</t>
  </si>
  <si>
    <t>Жевательная резинка Love is банан и клубника 4,2гр</t>
  </si>
  <si>
    <t>УТ-00000054</t>
  </si>
  <si>
    <t>Жевательная резинка Love is вишня-лимон 4,2гр</t>
  </si>
  <si>
    <t>57028071</t>
  </si>
  <si>
    <t>УТ-00000056</t>
  </si>
  <si>
    <t>Жевательная резинка Love is кокос-ананас 4,2гр</t>
  </si>
  <si>
    <t>57028057</t>
  </si>
  <si>
    <t>УТ-00000058</t>
  </si>
  <si>
    <t>Жевательная резинка Love is яблоко-лимон 4,2гр</t>
  </si>
  <si>
    <t>57028040</t>
  </si>
  <si>
    <t>УТ-00000055</t>
  </si>
  <si>
    <t>Жевательная резинка Love is ассорти вкусов 21гр</t>
  </si>
  <si>
    <t>4627082073089</t>
  </si>
  <si>
    <t>УТ-00001077</t>
  </si>
  <si>
    <t>Взрывная карамель Лётчик JohnyBee 3гр</t>
  </si>
  <si>
    <t>5904917031322</t>
  </si>
  <si>
    <t>УТ-00001225</t>
  </si>
  <si>
    <t>Драже Dr Lab Mini Candy стенд Johny Bee 16гр</t>
  </si>
  <si>
    <t>59020110</t>
  </si>
  <si>
    <t>УТ-00000955</t>
  </si>
  <si>
    <t>Драже Браслет Johny Bee 12гр</t>
  </si>
  <si>
    <t>6974887997378</t>
  </si>
  <si>
    <t>УТ-00001049</t>
  </si>
  <si>
    <t>Драже Бусы Johny Bee 14гр</t>
  </si>
  <si>
    <t>8424621014352</t>
  </si>
  <si>
    <t>УТ-00000833</t>
  </si>
  <si>
    <t>Драже Измельчитель в мельничке Johny Bee 29гр</t>
  </si>
  <si>
    <t>6970738800439</t>
  </si>
  <si>
    <t>УТ-00000819</t>
  </si>
  <si>
    <t>Драже Косточка Hallow Fizz с пудрой Johny Bee 12гр</t>
  </si>
  <si>
    <t>8424621020353</t>
  </si>
  <si>
    <t>УТ-00001715</t>
  </si>
  <si>
    <t>Драже Мусорный Бак Johny Bee 10гр</t>
  </si>
  <si>
    <t>8437005936898</t>
  </si>
  <si>
    <t>УТ-00001046</t>
  </si>
  <si>
    <t>Драже Сахарное с игрушкой Аэроплан Вентилятор Johny Bee 96 гр</t>
  </si>
  <si>
    <t>5904917030103</t>
  </si>
  <si>
    <t>УТ-00001371</t>
  </si>
  <si>
    <t>Драже Сахарное с игрушкой Турбо Вентилятор Johny Bee 60гр</t>
  </si>
  <si>
    <t>6931722312208</t>
  </si>
  <si>
    <t>УТ-00001158</t>
  </si>
  <si>
    <t>Драже Часы Johny Bee 14гр</t>
  </si>
  <si>
    <t>8424621020377</t>
  </si>
  <si>
    <t>УТ-00000832</t>
  </si>
  <si>
    <t>Конфета жидкая Bomb spray JohnyBee 60мл</t>
  </si>
  <si>
    <t>6939342800167</t>
  </si>
  <si>
    <t>УТ-00001326</t>
  </si>
  <si>
    <t>Конфета жидкая Большой Банан JohnyBee 40мл</t>
  </si>
  <si>
    <t>5904917030646</t>
  </si>
  <si>
    <t>УТ-00001416</t>
  </si>
  <si>
    <t>Конфета жидкая Зажигалка Gas lighter candy 30мл</t>
  </si>
  <si>
    <t>6939342800617</t>
  </si>
  <si>
    <t>УТ-00001471</t>
  </si>
  <si>
    <t>Конфета жидкая Огнетушитель СТЕНД 25мл</t>
  </si>
  <si>
    <t>6931722309505</t>
  </si>
  <si>
    <t>УТ-00001058</t>
  </si>
  <si>
    <t>Конфета жидкая-ролл Crazy Roll On Johny Bee 40гр</t>
  </si>
  <si>
    <t>5904310231886</t>
  </si>
  <si>
    <t>УТ-00001676</t>
  </si>
  <si>
    <t>Конфета жидкая-спрей 2в1 JohnyBee 20гр</t>
  </si>
  <si>
    <t>6931722303077</t>
  </si>
  <si>
    <t>УТ-00001016</t>
  </si>
  <si>
    <t>Конфета-гель жидкая Кисточка Мистер Сквизи Поп 32гр</t>
  </si>
  <si>
    <t>5904917030998</t>
  </si>
  <si>
    <t>УТ-00001557</t>
  </si>
  <si>
    <t>Конфета-спрей жидкая Граната JohnyBee 50мл</t>
  </si>
  <si>
    <t>6931722304432</t>
  </si>
  <si>
    <t>УТ-00000951</t>
  </si>
  <si>
    <t>Конфета-спрей жидкая Кактус JohnyBee 25мл</t>
  </si>
  <si>
    <t>6970738800378</t>
  </si>
  <si>
    <t>УТ-00000966</t>
  </si>
  <si>
    <t>Конфета-спрей жидкая Огнетушитель 25мл</t>
  </si>
  <si>
    <t>4627112755602</t>
  </si>
  <si>
    <t>УТ-00001167</t>
  </si>
  <si>
    <t>Конфета-спрей жидкая Огнетушитель 50мл</t>
  </si>
  <si>
    <t>6939342800570</t>
  </si>
  <si>
    <t>УТ-00001226</t>
  </si>
  <si>
    <t>Конфета-спрей жидкая Огнетушитель большой JohnyBee 70мл</t>
  </si>
  <si>
    <t>6931722303008</t>
  </si>
  <si>
    <t>УТ-00000884</t>
  </si>
  <si>
    <t>Леденец + пудра с игрушкой Бургер Chef JohnyBee 20гр</t>
  </si>
  <si>
    <t>6952088950361</t>
  </si>
  <si>
    <t>УТ-00001423</t>
  </si>
  <si>
    <t>Колумбия</t>
  </si>
  <si>
    <t>ALDOR</t>
  </si>
  <si>
    <t>Леденец ALDOR Pin Pop Party 18гр</t>
  </si>
  <si>
    <t>7702175064576</t>
  </si>
  <si>
    <t>УТ-00001674</t>
  </si>
  <si>
    <t>Леденец ALDOR Pin Pop ассорти с жвачкой 18гр</t>
  </si>
  <si>
    <t>нет</t>
  </si>
  <si>
    <t>УТ-00001673</t>
  </si>
  <si>
    <t>Леденец Baby Tumb с взрывной карамелью JohnyBee 13гр</t>
  </si>
  <si>
    <t>5904917030226</t>
  </si>
  <si>
    <t>УТ-00001324</t>
  </si>
  <si>
    <t>Леденец Dip n lick Pets Pop Домашние животные JohnyBee 40гр</t>
  </si>
  <si>
    <t>6931722311386</t>
  </si>
  <si>
    <t>УТ-00001161</t>
  </si>
  <si>
    <t>Леденец Dip'n'Lick Egg Pop (яйцо) Johny Bee 30гр</t>
  </si>
  <si>
    <t>5904917030257</t>
  </si>
  <si>
    <t>УТ-00001309</t>
  </si>
  <si>
    <t>Леденец Dip'n'Lick Малыш-Единорог JohnyBee 40гр</t>
  </si>
  <si>
    <t>6931722311683</t>
  </si>
  <si>
    <t>УТ-00001168</t>
  </si>
  <si>
    <t>Леденец Dip'n'Lick Унитаз с кислой пудрой JohnyBee 19гр</t>
  </si>
  <si>
    <t>5904310231015</t>
  </si>
  <si>
    <t>УТ-00001390</t>
  </si>
  <si>
    <t>Леденец Dip'n'Lick с драже Клубничка JohnyBee 27гр</t>
  </si>
  <si>
    <t>5904917030318</t>
  </si>
  <si>
    <t>УТ-00001187</t>
  </si>
  <si>
    <t>Леденец Monstr Snack JohnyBee 16гр</t>
  </si>
  <si>
    <t>5904917030141</t>
  </si>
  <si>
    <t>УТ-00001327</t>
  </si>
  <si>
    <t>Леденец Ботинки с пудрой Boots Dipper JohnyBee 24шт</t>
  </si>
  <si>
    <t>6931722305392</t>
  </si>
  <si>
    <t>УТ-00000938</t>
  </si>
  <si>
    <t>Леденец Граната с взрывной карамелью JohnyBee 13гр</t>
  </si>
  <si>
    <t>6952581464242</t>
  </si>
  <si>
    <t>УТ-00000890</t>
  </si>
  <si>
    <t>Леденец Единорог и Jelly beans, стенд 18шт, 50гр</t>
  </si>
  <si>
    <t>5904917030349</t>
  </si>
  <si>
    <t>УТ-00001675</t>
  </si>
  <si>
    <t>Леденец Кеды Boots Pop JohnyBee 10гр</t>
  </si>
  <si>
    <t>5904310231343</t>
  </si>
  <si>
    <t>УТ-00001406</t>
  </si>
  <si>
    <t>Леденец Кролик (крутящийся) JohnyBee 23гр</t>
  </si>
  <si>
    <t>5904917030707</t>
  </si>
  <si>
    <t>УТ-00001358</t>
  </si>
  <si>
    <t>Леденец Мельница windwill pop JohnyBee 20гр</t>
  </si>
  <si>
    <t>5904310231152</t>
  </si>
  <si>
    <t>УТ-00001159</t>
  </si>
  <si>
    <t>Леденец Мороженое с драже СтендJohny Bee 27гр</t>
  </si>
  <si>
    <t>6931722309413</t>
  </si>
  <si>
    <t>УТ-00001052</t>
  </si>
  <si>
    <t>Леденец Пятка + Кислая пудра Johny Bee 9гр</t>
  </si>
  <si>
    <t>5904917030028</t>
  </si>
  <si>
    <t>УТ-00001247</t>
  </si>
  <si>
    <t>Леденец Соска Happy Dummy в банке JohnyBee 5гр</t>
  </si>
  <si>
    <t>84370142125637</t>
  </si>
  <si>
    <t>УТ-00001714</t>
  </si>
  <si>
    <t>Леденец Спинер 3,5гр</t>
  </si>
  <si>
    <t>6952088950309</t>
  </si>
  <si>
    <t>УТ-00001018</t>
  </si>
  <si>
    <t>Леденец Спинер Крутящийся Johny Bee 23гр</t>
  </si>
  <si>
    <t>5904310231527</t>
  </si>
  <si>
    <t>УТ-00000792</t>
  </si>
  <si>
    <t>Леденец Хэллоуин с шипучкой Hallow Popping Johny Bee</t>
  </si>
  <si>
    <t>6952581462712</t>
  </si>
  <si>
    <t>УТ-00001716</t>
  </si>
  <si>
    <t>Леденец и гель Мистер Сквизи Поп JohnyBee 20гр</t>
  </si>
  <si>
    <t>6931738800521</t>
  </si>
  <si>
    <t>УТ-00001407</t>
  </si>
  <si>
    <t>Леденец и драже Milk Boottle nipple 15гр</t>
  </si>
  <si>
    <t>6962088950544</t>
  </si>
  <si>
    <t>УТ-00001084</t>
  </si>
  <si>
    <t>Леденец и мармеладное драже Единорог JohnyBee 50гр</t>
  </si>
  <si>
    <t>УТ-00001330</t>
  </si>
  <si>
    <t>Леденец из декстрозы + 2 пудры Funky Dips 3 в 1 Johny Bee 28гр</t>
  </si>
  <si>
    <t>5904310234855</t>
  </si>
  <si>
    <t>УТ-00001717</t>
  </si>
  <si>
    <t>Леденец крутящийся Ракета (Spinning Rocket) 60гр</t>
  </si>
  <si>
    <t>5904310231435</t>
  </si>
  <si>
    <t>УТ-00001357</t>
  </si>
  <si>
    <t>Леденец+пудра Ракета JohnyBee 50гр</t>
  </si>
  <si>
    <t>5904917030370</t>
  </si>
  <si>
    <t>УТ-00001316</t>
  </si>
  <si>
    <t>Леденец-драже на палочке Bipop JohnyBee 8гр</t>
  </si>
  <si>
    <t>УТ-00000831</t>
  </si>
  <si>
    <t>Мармелад+кислый гель Dipper Worms Johny Bee 60гр</t>
  </si>
  <si>
    <t>5904917031056</t>
  </si>
  <si>
    <t>УТ-00001677</t>
  </si>
  <si>
    <t>Шипучка+Воздушные шары Party Balloon JohnyBee 12гр</t>
  </si>
  <si>
    <t>6952581462811</t>
  </si>
  <si>
    <t>УТ-00001165</t>
  </si>
  <si>
    <t>Шипучка+Воздушные шары Единорог JohnyBee 12гр</t>
  </si>
  <si>
    <t>6952581464273</t>
  </si>
  <si>
    <t>УТ-00001166</t>
  </si>
  <si>
    <t>Жевательная конфета Зомби мозг 18гр</t>
  </si>
  <si>
    <t>4670152960093</t>
  </si>
  <si>
    <t>УТ-00001396</t>
  </si>
  <si>
    <t>Канди Клаб</t>
  </si>
  <si>
    <t>Конфета жидкая Phone Spray ассорти вкусов 15мл</t>
  </si>
  <si>
    <t>4627197488143</t>
  </si>
  <si>
    <t>УТ-00001679</t>
  </si>
  <si>
    <t>Фруктовая вода "Super Gun" 82г</t>
  </si>
  <si>
    <t>4627197487634</t>
  </si>
  <si>
    <t>УТ-00001681</t>
  </si>
  <si>
    <t>Фруктовая вода "Граната" 70г</t>
  </si>
  <si>
    <t>4627197487603</t>
  </si>
  <si>
    <t>УТ-00001682</t>
  </si>
  <si>
    <t>FINI</t>
  </si>
  <si>
    <t>Мармелад жевательный ФИНИ "Sour Boom MIX"90гр</t>
  </si>
  <si>
    <t>8410525246739</t>
  </si>
  <si>
    <t>УТ-00001567</t>
  </si>
  <si>
    <t>Мармелад жевательный ФИНИ "Жгутики Клубника Teide" (без глютена) 75гр</t>
  </si>
  <si>
    <t>8410525228360</t>
  </si>
  <si>
    <t>УТ-00001569</t>
  </si>
  <si>
    <t>Мармелад жевательный ФИНИ "Кабели в сахаре Jungle Ropes"90гр</t>
  </si>
  <si>
    <t>8410525152412</t>
  </si>
  <si>
    <t>УТ-00001577</t>
  </si>
  <si>
    <t>VIDAL</t>
  </si>
  <si>
    <t>Мармелад VIDAL Кровавые глаза 90 гр</t>
  </si>
  <si>
    <t>8413178390170</t>
  </si>
  <si>
    <t>УТ-00001045</t>
  </si>
  <si>
    <t>Мармелад жевательный VIDAL Jelly Beans 85 гр</t>
  </si>
  <si>
    <t>8413178390293</t>
  </si>
  <si>
    <t>УТ-00001549</t>
  </si>
  <si>
    <t>Мармелад жевательный VIDAL Джелли микс 90 гр</t>
  </si>
  <si>
    <t>8413178390316</t>
  </si>
  <si>
    <t>УТ-00001618</t>
  </si>
  <si>
    <t>Мармелад жевательный VIDAL Микс красный кислый 90 гр</t>
  </si>
  <si>
    <t>8413178390057</t>
  </si>
  <si>
    <t>УТ-00001617</t>
  </si>
  <si>
    <t>Мармелад жевательный VIDAL Твист 90 гр</t>
  </si>
  <si>
    <t>8413178390415</t>
  </si>
  <si>
    <t>УТ-00001552</t>
  </si>
  <si>
    <t>Мармелад жевательный VIDAL арбузные дольки 90 гр</t>
  </si>
  <si>
    <t>8413178390033</t>
  </si>
  <si>
    <t>УТ-00001189</t>
  </si>
  <si>
    <t>Мармелад жевательный VIDAL мега кислый микс 90 гр</t>
  </si>
  <si>
    <t>8413178390019</t>
  </si>
  <si>
    <t>УТ-00001009</t>
  </si>
  <si>
    <t>Мармелад жевательный VIDAL мозг 90 гр</t>
  </si>
  <si>
    <t>8413178390330</t>
  </si>
  <si>
    <t>УТ-00001002</t>
  </si>
  <si>
    <t>Мармелад жевательный VIDAL мороженое 100 гр</t>
  </si>
  <si>
    <t>8413178297349</t>
  </si>
  <si>
    <t>УТ-00001190</t>
  </si>
  <si>
    <t>Мармелад жевательный VIDAL сладкий микс 100 гр</t>
  </si>
  <si>
    <t>8413178142847</t>
  </si>
  <si>
    <t>УТ-00001465</t>
  </si>
  <si>
    <t>Мармелад жевательный Vidal STIXI Шнурки радужные 85 гр</t>
  </si>
  <si>
    <t>8413178338882</t>
  </si>
  <si>
    <t>УТ-00001619</t>
  </si>
  <si>
    <t>Мармелад жевательный VIDAL STIXI карандаш радуга 90 гр</t>
  </si>
  <si>
    <t>8413178338899</t>
  </si>
  <si>
    <t>УТ-00001056</t>
  </si>
  <si>
    <t>Мармелад жевательный VIDAL STIXI карандаш радуга кислая 90 гр</t>
  </si>
  <si>
    <t>8413178338875</t>
  </si>
  <si>
    <t>УТ-00001555</t>
  </si>
  <si>
    <t>Мармелад жевательный VIDAL STIXI ремень радуга кислый 90 гр</t>
  </si>
  <si>
    <t>8413178338844</t>
  </si>
  <si>
    <t>УТ-00001621</t>
  </si>
  <si>
    <t>Мармелад жевательный VIDAL Ремень Арбуз 9 гр</t>
  </si>
  <si>
    <t>8413178270274</t>
  </si>
  <si>
    <t>УТ-00001627</t>
  </si>
  <si>
    <t>Мармелад жевательный VIDAL Карандаш Мега Радуга 20 гр</t>
  </si>
  <si>
    <t>8413178244718</t>
  </si>
  <si>
    <t>УТ-00001626</t>
  </si>
  <si>
    <t>Мармелад жевательный VIDAL Мега Клубника Туба 23 гр</t>
  </si>
  <si>
    <t>8413178269629</t>
  </si>
  <si>
    <t>УТ-00001625</t>
  </si>
  <si>
    <t>Trolli</t>
  </si>
  <si>
    <t>Мармелад жевательный Trolli Dracula 100 гр</t>
  </si>
  <si>
    <t>8437005297616</t>
  </si>
  <si>
    <t>УТ-00001085</t>
  </si>
  <si>
    <t>Мармелад жевательный Trolli Биззл микс 150гр</t>
  </si>
  <si>
    <t>4000512463672</t>
  </si>
  <si>
    <t>УТ-00001614</t>
  </si>
  <si>
    <t>Мармелад жевательный Trolli Дракула 150гр</t>
  </si>
  <si>
    <t>4000512463757</t>
  </si>
  <si>
    <t>УТ-00001401</t>
  </si>
  <si>
    <t>Мармелад жевательный Trolli Тутто-маре 175 гр</t>
  </si>
  <si>
    <t>4000512364580</t>
  </si>
  <si>
    <t>УТ-00001402</t>
  </si>
  <si>
    <t>Мармелад жевательный Trolli акулы 150 гр</t>
  </si>
  <si>
    <t>4000512463726</t>
  </si>
  <si>
    <t>УТ-00001616</t>
  </si>
  <si>
    <t>Мармелад жевательный Trolli арбуз 100 гр</t>
  </si>
  <si>
    <t>8436556391163</t>
  </si>
  <si>
    <t>УТ-00001669</t>
  </si>
  <si>
    <t>Мармелад жевательный Trolli молочные коровки 150гр</t>
  </si>
  <si>
    <t>4000512463764</t>
  </si>
  <si>
    <t>УТ-00001400</t>
  </si>
  <si>
    <t>Мармелад жевательный Trolli мышки 150гр</t>
  </si>
  <si>
    <t>4000512463733</t>
  </si>
  <si>
    <t>УТ-00001615</t>
  </si>
  <si>
    <t>Мармелад жевательный Trolli осьминог 100гр</t>
  </si>
  <si>
    <t>8437005297609</t>
  </si>
  <si>
    <t>УТ-00001670</t>
  </si>
  <si>
    <t>Мармелад жевательный Trolli паучёк тарантул 100гр</t>
  </si>
  <si>
    <t>8436036181567</t>
  </si>
  <si>
    <t>УТ-00001112</t>
  </si>
  <si>
    <t>Мармелад жевательный Trolli пингвинчики 100 гр</t>
  </si>
  <si>
    <t>8436036189105</t>
  </si>
  <si>
    <t>УТ-00001108</t>
  </si>
  <si>
    <t>Мармелад жевательный Trolli тропические колечки 100 гр</t>
  </si>
  <si>
    <t>8437000482482</t>
  </si>
  <si>
    <t>УТ-00001548</t>
  </si>
  <si>
    <t>Мармелад жевательный Trolli яблочные колечки 100гр</t>
  </si>
  <si>
    <t>8437000482048</t>
  </si>
  <si>
    <t>УТ-00001668</t>
  </si>
  <si>
    <t>Jelaxy</t>
  </si>
  <si>
    <t>Жевательный мармелад Jelaxy зубы 80 гр</t>
  </si>
  <si>
    <t>8693029031074</t>
  </si>
  <si>
    <t>УТ-00000529</t>
  </si>
  <si>
    <t>Жевательный мармелад Jelaxy кольца 80 гр</t>
  </si>
  <si>
    <t>8693029031265</t>
  </si>
  <si>
    <t>УТ-00001113</t>
  </si>
  <si>
    <t>Жевательный мармелад Jelaxy кости 80гр</t>
  </si>
  <si>
    <t>8693029031081</t>
  </si>
  <si>
    <t>УТ-00001142</t>
  </si>
  <si>
    <t>Жевательный мармелад Jelaxy сердечки 80 гр</t>
  </si>
  <si>
    <t>8693029031067</t>
  </si>
  <si>
    <t>УТ-00001143</t>
  </si>
  <si>
    <t>Жевательный мармелад Jelaxy сладкие медведи 80 гр</t>
  </si>
  <si>
    <t>8693029608450</t>
  </si>
  <si>
    <t>УТ-00000532</t>
  </si>
  <si>
    <t>Жевательный мармелад Jelaxy сумасшедшая кола 80 гр</t>
  </si>
  <si>
    <t>8693029608474</t>
  </si>
  <si>
    <t>УТ-00000531</t>
  </si>
  <si>
    <t>Мармелад жевательный Jelaxy Арбуз 80гр</t>
  </si>
  <si>
    <t>8693029031302</t>
  </si>
  <si>
    <t>УТ-00001482</t>
  </si>
  <si>
    <t>Мармелад жевательный Jelaxy Ежевика 80гр</t>
  </si>
  <si>
    <t>8693029603295</t>
  </si>
  <si>
    <t>УТ-00001481</t>
  </si>
  <si>
    <t>Мармелад жевательный Jelaxy Червячки в сахаре 80гр</t>
  </si>
  <si>
    <t>8693029603356</t>
  </si>
  <si>
    <t>УТ-00000530</t>
  </si>
  <si>
    <t>Жевательный мармелад Jelaxy гамбургер 20 гр</t>
  </si>
  <si>
    <t>8693029699113</t>
  </si>
  <si>
    <t>УТ-00000562</t>
  </si>
  <si>
    <t>Жевательный мармелад Jelaxy пицца 20 гр</t>
  </si>
  <si>
    <t>8693029699090</t>
  </si>
  <si>
    <t>УТ-00000563</t>
  </si>
  <si>
    <t>Жевательный мармелад Jelaxy Крокодил 20 гр</t>
  </si>
  <si>
    <t>8693029601598</t>
  </si>
  <si>
    <t>УТ-00000559</t>
  </si>
  <si>
    <t>Мармелад жевательный Jelaxy кобра 20 гр</t>
  </si>
  <si>
    <t>8693029601611</t>
  </si>
  <si>
    <t>УТ-00000560</t>
  </si>
  <si>
    <t>Мармелад жевательный Jеlаxy кисло-сладкие палочки клубника 35 гр</t>
  </si>
  <si>
    <t>8693029606203</t>
  </si>
  <si>
    <t>УТ-00001114</t>
  </si>
  <si>
    <t>Мармелад жевательный Jеlaxy кисло-сладкие палочки кола 35 гр</t>
  </si>
  <si>
    <t>8693029606227</t>
  </si>
  <si>
    <t>УТ-00001115</t>
  </si>
  <si>
    <t>Chunga Lunga</t>
  </si>
  <si>
    <t>мармелад Chunga Lunga кислый, с фруктовым соком 15гр (72)</t>
  </si>
  <si>
    <t>4607932712207</t>
  </si>
  <si>
    <t>УТ-00001753</t>
  </si>
  <si>
    <t>Мармелад жевательный Minicco кисло сладкие палочки Микс 75 гр</t>
  </si>
  <si>
    <t>8684072302105</t>
  </si>
  <si>
    <t>УТ-00001698</t>
  </si>
  <si>
    <t>Мармелад жевательный Minicco кисло-сладкая лента Радуга 75 гр</t>
  </si>
  <si>
    <t>8684072302143</t>
  </si>
  <si>
    <t>УТ-00001697</t>
  </si>
  <si>
    <t>Мармеладжевательный Jelaxy желейная лента Клубника 15 гр</t>
  </si>
  <si>
    <t>8693029604902</t>
  </si>
  <si>
    <t>УТ-00000844</t>
  </si>
  <si>
    <t>Мармелад жевательный Jelaxy лента малина ежевика 15 гр</t>
  </si>
  <si>
    <t>8693029604926</t>
  </si>
  <si>
    <t>УТ-00001302</t>
  </si>
  <si>
    <t>Мармеладжевательный Jelaxy желейная лента Кола 15 гр</t>
  </si>
  <si>
    <t>8693029604896</t>
  </si>
  <si>
    <t>УТ-00001098</t>
  </si>
  <si>
    <t>Мармеладжевательный Jelaxy желейная лента Фруктовый микс 15 гр</t>
  </si>
  <si>
    <t>8693029605343</t>
  </si>
  <si>
    <t>УТ-00000783</t>
  </si>
  <si>
    <t>Pringles</t>
  </si>
  <si>
    <t>Чипсы Pringles 13 специй под сычуаньским соусом (Острые раки) 110 гр</t>
  </si>
  <si>
    <t>6958652300761</t>
  </si>
  <si>
    <t>УТ-00001610</t>
  </si>
  <si>
    <t>Чипсы Pringles Hot Spisy 110 гр</t>
  </si>
  <si>
    <t>6958652300044</t>
  </si>
  <si>
    <t>УТ-00001367</t>
  </si>
  <si>
    <t>Чипсы Pringles Super Hot Chili Лимон Краб 110 гр</t>
  </si>
  <si>
    <t>6958652302789</t>
  </si>
  <si>
    <t>УТ-00001364</t>
  </si>
  <si>
    <t>Чипсы Pringles Оригинальный вкус 110 гр</t>
  </si>
  <si>
    <t>6958652300006</t>
  </si>
  <si>
    <t>УТ-00001366</t>
  </si>
  <si>
    <t>Чипсы Pringles Острые стрипсы Super Hot 110 гр</t>
  </si>
  <si>
    <t>6958652300778</t>
  </si>
  <si>
    <t>УТ-00001484</t>
  </si>
  <si>
    <t>Чипсы Pringles Со вкусом сметаны и лука 110 гр</t>
  </si>
  <si>
    <t>6958652300013</t>
  </si>
  <si>
    <t>УТ-00001363</t>
  </si>
  <si>
    <t>Чипсы Pringles Со вкусом стейка барбекю 110 гр</t>
  </si>
  <si>
    <t>6958652300037</t>
  </si>
  <si>
    <t>УТ-00001483</t>
  </si>
  <si>
    <t>Чипсы Pringles Со вкусом сыра 110 гр</t>
  </si>
  <si>
    <t>6958652300068</t>
  </si>
  <si>
    <t>УТ-00001365</t>
  </si>
  <si>
    <t>Чипсы Pringles Со вкусом томатов 110 гр</t>
  </si>
  <si>
    <t>6958652300020</t>
  </si>
  <si>
    <t>УТ-00001369</t>
  </si>
  <si>
    <t>Чипсы Pringles со вкусом морской капусты и васаби 110 гр</t>
  </si>
  <si>
    <t>6958652300051</t>
  </si>
  <si>
    <t>УТ-00001448</t>
  </si>
  <si>
    <t>M&amp;M's</t>
  </si>
  <si>
    <t>Дринк M&amp;Ms желтый 350мл</t>
  </si>
  <si>
    <t>5060402900860</t>
  </si>
  <si>
    <t>00-00000159</t>
  </si>
  <si>
    <t>Дринк M&amp;Ms чёрный 350мл</t>
  </si>
  <si>
    <t>5060402900822</t>
  </si>
  <si>
    <t>00-00000160</t>
  </si>
  <si>
    <t>Baunty</t>
  </si>
  <si>
    <t>Дринк Баунти 350мл</t>
  </si>
  <si>
    <t>5060122034487</t>
  </si>
  <si>
    <t>00-00000161</t>
  </si>
  <si>
    <t>Дринк Марс 350мл</t>
  </si>
  <si>
    <t>5060122034401</t>
  </si>
  <si>
    <t>00-00000162</t>
  </si>
  <si>
    <t>Milky Way</t>
  </si>
  <si>
    <t>Дринк Милки Вэй 350мл</t>
  </si>
  <si>
    <t>5060122034463</t>
  </si>
  <si>
    <t>00-00000165</t>
  </si>
  <si>
    <t>Snikers</t>
  </si>
  <si>
    <t>Дринк Сникерс 350мл</t>
  </si>
  <si>
    <t>5060122036849</t>
  </si>
  <si>
    <t>00-00000167</t>
  </si>
  <si>
    <t>Twix</t>
  </si>
  <si>
    <t>Дринк Твикс 350мл</t>
  </si>
  <si>
    <t>5060402902130</t>
  </si>
  <si>
    <t>00-00000168</t>
  </si>
  <si>
    <t>Вьетнам</t>
  </si>
  <si>
    <t>Vinut</t>
  </si>
  <si>
    <t>Напиток Винат Манго 250 мл</t>
  </si>
  <si>
    <t>8936121114246</t>
  </si>
  <si>
    <t>УТ-00001092</t>
  </si>
  <si>
    <t>Coca Cola</t>
  </si>
  <si>
    <t>Газированная вода Кока-Кола Ванилла 355мл</t>
  </si>
  <si>
    <t>4936509</t>
  </si>
  <si>
    <t>УТ-00000246</t>
  </si>
  <si>
    <t>Газированная вода Кока-Кола Классическая 355мл</t>
  </si>
  <si>
    <t>4963406</t>
  </si>
  <si>
    <t>УТ-00001529</t>
  </si>
  <si>
    <t>Газированная вода Кока-Кола Черри 355мл</t>
  </si>
  <si>
    <t>4905004</t>
  </si>
  <si>
    <t>УТ-00000249</t>
  </si>
  <si>
    <t>Газированная вода Кока-Кола Черри Ванилла 355мл</t>
  </si>
  <si>
    <t>4900009326</t>
  </si>
  <si>
    <t>УТ-00001530</t>
  </si>
  <si>
    <t>Газированная вода Кока-Кола без кофеина 355мл</t>
  </si>
  <si>
    <t>04925406</t>
  </si>
  <si>
    <t>УТ-00000247</t>
  </si>
  <si>
    <t>Газированная вода Кока-Кола классическая 330мл</t>
  </si>
  <si>
    <t>6954767410388</t>
  </si>
  <si>
    <t>УТ-00001611</t>
  </si>
  <si>
    <t>5449000000996</t>
  </si>
  <si>
    <t>УТ-00001531</t>
  </si>
  <si>
    <t>Газированная вода Кока-Кола Зеро 330мл</t>
  </si>
  <si>
    <t>5449000131805</t>
  </si>
  <si>
    <t>УТ-00001732</t>
  </si>
  <si>
    <t>Дания</t>
  </si>
  <si>
    <t>Газ. вода Кока кола Вишня 330 мл</t>
  </si>
  <si>
    <t>5993330000114</t>
  </si>
  <si>
    <t>УТ-00000439</t>
  </si>
  <si>
    <t>Венгрия</t>
  </si>
  <si>
    <t>599333000077</t>
  </si>
  <si>
    <t>УТ-00001747</t>
  </si>
  <si>
    <t>Грузия</t>
  </si>
  <si>
    <t>УТ-00001492</t>
  </si>
  <si>
    <t>Dr. Pepper</t>
  </si>
  <si>
    <t>Газированная вода Доктор Пеппер Классика 355мл</t>
  </si>
  <si>
    <t>78315042</t>
  </si>
  <si>
    <t>УТ-00000044</t>
  </si>
  <si>
    <t>Газированная вода Доктор Пеппер Клубничный крем 355мл</t>
  </si>
  <si>
    <t>7800003769</t>
  </si>
  <si>
    <t>УТ-00001373</t>
  </si>
  <si>
    <t>Газированная вода Доктор Пеппер Крем Сода 355мл</t>
  </si>
  <si>
    <t>7800003348</t>
  </si>
  <si>
    <t>УТ-00001372</t>
  </si>
  <si>
    <t>Газированная вода Доктор Пеппер Черри 355мл</t>
  </si>
  <si>
    <t>7895308</t>
  </si>
  <si>
    <t>УТ-00000034</t>
  </si>
  <si>
    <t>Газированная вода Доктор Пеппер Вишня 330мл</t>
  </si>
  <si>
    <t>8435185954626</t>
  </si>
  <si>
    <t>00-00000122</t>
  </si>
  <si>
    <t>Газированная вода Доктор Пеппер оригинал 330мл</t>
  </si>
  <si>
    <t>8435185944009</t>
  </si>
  <si>
    <t>УТ-00001558</t>
  </si>
  <si>
    <t>Mountain Dew</t>
  </si>
  <si>
    <t>Газ. вода Mountain Dew Citrus Blast 330 мл</t>
  </si>
  <si>
    <t>5741000223925</t>
  </si>
  <si>
    <t>УТ-00001704</t>
  </si>
  <si>
    <t>Pepsi</t>
  </si>
  <si>
    <t>Газированная вода Пепси 330мл</t>
  </si>
  <si>
    <t>5741000224403</t>
  </si>
  <si>
    <t>УТ-00001560</t>
  </si>
  <si>
    <t>Fanta</t>
  </si>
  <si>
    <t>Газированная вода Fanta Клубника&amp;Киви 330мл</t>
  </si>
  <si>
    <t>5740700987984</t>
  </si>
  <si>
    <t>УТ-00000232</t>
  </si>
  <si>
    <t>Газированная вода Fanta Экзотик 330мл</t>
  </si>
  <si>
    <t>5740700996153</t>
  </si>
  <si>
    <t>УТ-00000226</t>
  </si>
  <si>
    <t>Газированная вода Фанта - Ананас 355мл</t>
  </si>
  <si>
    <t>49000014273</t>
  </si>
  <si>
    <t>УТ-00000250</t>
  </si>
  <si>
    <t>Газированная вода Фанта - Апельсин 355мл</t>
  </si>
  <si>
    <t>49000014235</t>
  </si>
  <si>
    <t>УТ-00000438</t>
  </si>
  <si>
    <t>Газированная вода Фанта - Виноград 355мл</t>
  </si>
  <si>
    <t>49000014242</t>
  </si>
  <si>
    <t>УТ-00000251</t>
  </si>
  <si>
    <t>Газированная вода Фанта - Клубника 355мл</t>
  </si>
  <si>
    <t>49000014266</t>
  </si>
  <si>
    <t>УТ-00000252</t>
  </si>
  <si>
    <t>Газированная вода Фанта - Лесные ягоды 355мл</t>
  </si>
  <si>
    <t>4900006772</t>
  </si>
  <si>
    <t>УТ-00000253</t>
  </si>
  <si>
    <t>Газированная вода Фанта - Персик 355мл</t>
  </si>
  <si>
    <t>49000033939</t>
  </si>
  <si>
    <t>00-00000140</t>
  </si>
  <si>
    <t>Газированная вода Фанта (оригинал) 330мл</t>
  </si>
  <si>
    <t>5449000054531</t>
  </si>
  <si>
    <t>УТ-00001533</t>
  </si>
  <si>
    <t>5449000011527</t>
  </si>
  <si>
    <t>УТ-00001535</t>
  </si>
  <si>
    <t>MIRINDA</t>
  </si>
  <si>
    <t>Газ. вода Миринда Апельсин 330 мл</t>
  </si>
  <si>
    <t>5741000223949</t>
  </si>
  <si>
    <t>УТ-00001703</t>
  </si>
  <si>
    <t>Sprite</t>
  </si>
  <si>
    <t>Газированная вода Спрайт 330мл</t>
  </si>
  <si>
    <t>6954767430386</t>
  </si>
  <si>
    <t>УТ-00001612</t>
  </si>
  <si>
    <t>Корея</t>
  </si>
  <si>
    <t>Chupa Chups</t>
  </si>
  <si>
    <t>Газированный напиток Чупа Чупс "Апельсин" 345 мл</t>
  </si>
  <si>
    <t>8801069402496</t>
  </si>
  <si>
    <t>УТ-00000221</t>
  </si>
  <si>
    <t>Газированный напиток Чупа Чупс "Баблгам чери" 345 мл</t>
  </si>
  <si>
    <t>8801069415383</t>
  </si>
  <si>
    <t>УТ-00001301</t>
  </si>
  <si>
    <t>Газированный напиток Чупа Чупс "Виноград" 345 мл</t>
  </si>
  <si>
    <t>8801069402502</t>
  </si>
  <si>
    <t>УТ-00000222</t>
  </si>
  <si>
    <t>Газированный напиток Чупа Чупс "Дыня" 345 мл</t>
  </si>
  <si>
    <t>8801069411252</t>
  </si>
  <si>
    <t>УТ-00000652</t>
  </si>
  <si>
    <t>Газированный напиток Чупа Чупс "Клубника" 345 мл</t>
  </si>
  <si>
    <t>8801069402451</t>
  </si>
  <si>
    <t>УТ-00000223</t>
  </si>
  <si>
    <t>Газированный напиток Чупа Чупс "Малина" 345 мл</t>
  </si>
  <si>
    <t>8801069413327</t>
  </si>
  <si>
    <t>УТ-00000816</t>
  </si>
  <si>
    <t>Газированный напиток Чупа Чупс "Манго" 345 мл</t>
  </si>
  <si>
    <t>8801069413310</t>
  </si>
  <si>
    <t>УТ-00000803</t>
  </si>
  <si>
    <t>Газированный напиток Чупа Чупс "Виноград" 250 мл</t>
  </si>
  <si>
    <t>8801069413133</t>
  </si>
  <si>
    <t>УТ-00000815</t>
  </si>
  <si>
    <t>Газированный напиток Чупа Чупс "Дыня" 250 мл</t>
  </si>
  <si>
    <t>8801069412979</t>
  </si>
  <si>
    <t>УТ-00000780</t>
  </si>
  <si>
    <t>Газированный напиток Чупа Чупс "Клубника" 250 мл</t>
  </si>
  <si>
    <t>8801069412986</t>
  </si>
  <si>
    <t>УТ-00000781</t>
  </si>
  <si>
    <t>Газированный напиток Чупа Чупс "Манго" 250 мл</t>
  </si>
  <si>
    <t>8801069413082</t>
  </si>
  <si>
    <t>УТ-00000782</t>
  </si>
  <si>
    <t>Aziano</t>
  </si>
  <si>
    <t>Газированный напиток Aziano Energy Fly 350 мл</t>
  </si>
  <si>
    <t>460214330049</t>
  </si>
  <si>
    <t>УТ-00001346</t>
  </si>
  <si>
    <t>Газированный напиток Aziano Energy Power 350 мл</t>
  </si>
  <si>
    <t>4660214330094</t>
  </si>
  <si>
    <t>УТ-00001347</t>
  </si>
  <si>
    <t>Газированный напиток Aziano Апельсин 350 мл</t>
  </si>
  <si>
    <t>4631155275324</t>
  </si>
  <si>
    <t>УТ-00001037</t>
  </si>
  <si>
    <t>Газированный напиток Aziano Арбуз 350 мл</t>
  </si>
  <si>
    <t>4631155275362</t>
  </si>
  <si>
    <t>УТ-00001038</t>
  </si>
  <si>
    <t>Газированный напиток Aziano Киви 350 мл</t>
  </si>
  <si>
    <t>4631155275317</t>
  </si>
  <si>
    <t>УТ-00001035</t>
  </si>
  <si>
    <t>Газированный напиток Aziano Клубника 350 мл</t>
  </si>
  <si>
    <t>4631155275355</t>
  </si>
  <si>
    <t>УТ-00001033</t>
  </si>
  <si>
    <t>Газированный напиток Aziano Кола 350 мл</t>
  </si>
  <si>
    <t>4631163812047</t>
  </si>
  <si>
    <t>УТ-00001172</t>
  </si>
  <si>
    <t>Газированный напиток Aziano Личи 350 мл</t>
  </si>
  <si>
    <t>4631155275294</t>
  </si>
  <si>
    <t>УТ-00001032</t>
  </si>
  <si>
    <t>Газированный напиток Aziano Малина 350 мл</t>
  </si>
  <si>
    <t>4631155275348</t>
  </si>
  <si>
    <t>УТ-00001034</t>
  </si>
  <si>
    <t>Газированный напиток Aziano Манго 350 мл</t>
  </si>
  <si>
    <t>4631155275300</t>
  </si>
  <si>
    <t>УТ-00001039</t>
  </si>
  <si>
    <t>Газированный напиток Aziano Мандарин 350 мл</t>
  </si>
  <si>
    <t>4660214330131</t>
  </si>
  <si>
    <t>УТ-00001497</t>
  </si>
  <si>
    <t>Газированный напиток Aziano Мохито 350 мл</t>
  </si>
  <si>
    <t>4631155275331</t>
  </si>
  <si>
    <t>УТ-00001036</t>
  </si>
  <si>
    <t>Газированный напиток Aziano Персик 350 мл</t>
  </si>
  <si>
    <t>4660214330759</t>
  </si>
  <si>
    <t>УТ-00001737</t>
  </si>
  <si>
    <t>Газированный напиток Aziano Яблоко 350 мл</t>
  </si>
  <si>
    <t>4660214330292</t>
  </si>
  <si>
    <t>УТ-00001736</t>
  </si>
  <si>
    <t>Газированный напиток Love is…Кола без сахара 250мл</t>
  </si>
  <si>
    <t>4602983012757</t>
  </si>
  <si>
    <t>УТ-00001421</t>
  </si>
  <si>
    <t>Газированный напиток Love is… Кола 250мл</t>
  </si>
  <si>
    <t>4602983012771</t>
  </si>
  <si>
    <t>УТ-00001422</t>
  </si>
  <si>
    <t>Газированный напиток Love is…Кола 300мл (стекло)</t>
  </si>
  <si>
    <t>4607035262173</t>
  </si>
  <si>
    <t>УТ-00001178</t>
  </si>
  <si>
    <t>Газированный напиток Love is…Кола со вкусом карамели 300мл (стекло)</t>
  </si>
  <si>
    <t>4607035262159</t>
  </si>
  <si>
    <t>УТ-00001536</t>
  </si>
  <si>
    <t>Газированный напиток Love is…Кола со вкусом миндаля и черешни 300мл (стекло)</t>
  </si>
  <si>
    <t>4607035262180</t>
  </si>
  <si>
    <t>УТ-00001174</t>
  </si>
  <si>
    <t>Газированный напиток Love is…Кола со вкусом фиалки и лайма 300мл (стекло)</t>
  </si>
  <si>
    <t>4607035262166</t>
  </si>
  <si>
    <t>УТ-00001177</t>
  </si>
  <si>
    <t>Газированный напиток Love Is...Манго Маракуйя 330мл</t>
  </si>
  <si>
    <t>4627172580077</t>
  </si>
  <si>
    <t>УТ-00001657</t>
  </si>
  <si>
    <t>Газированный напиток Love is…со вкусом Ягодный микс 330мл</t>
  </si>
  <si>
    <t>4602983011866</t>
  </si>
  <si>
    <t>УТ-00000733</t>
  </si>
  <si>
    <t>Газированный напиток Love is…со вкусом ананаса и апельсина 330мл</t>
  </si>
  <si>
    <t>4602983011767</t>
  </si>
  <si>
    <t>УТ-00000728</t>
  </si>
  <si>
    <t>Газированный напиток Love is…со вкусом ананаса и кокоса 330мл</t>
  </si>
  <si>
    <t>4602983011835</t>
  </si>
  <si>
    <t>УТ-00000729</t>
  </si>
  <si>
    <t>Газированный напиток Love is…со вкусом вишни и лимона 330мл</t>
  </si>
  <si>
    <t>4602983011804</t>
  </si>
  <si>
    <t>УТ-00000730</t>
  </si>
  <si>
    <t>Газированный напиток Love is…со вкусом клубники и банана 330мл</t>
  </si>
  <si>
    <t>4602983011781</t>
  </si>
  <si>
    <t>УТ-00000731</t>
  </si>
  <si>
    <t>Газированный напиток Love is…со вкусом яблока и лимона 330мл</t>
  </si>
  <si>
    <t>4602983011842</t>
  </si>
  <si>
    <t>УТ-00000732</t>
  </si>
  <si>
    <t>CRAZY MIX</t>
  </si>
  <si>
    <t>Напиток CRAZY MIX collection Biscuit Wave 330мл</t>
  </si>
  <si>
    <t>4627175670218</t>
  </si>
  <si>
    <t>УТ-00000874</t>
  </si>
  <si>
    <t>Напиток CRAZY MIX collection Mango chill 330мл</t>
  </si>
  <si>
    <t>4627175670492</t>
  </si>
  <si>
    <t>УТ-00001427</t>
  </si>
  <si>
    <t>Напиток CRAZY MIX collection PoppyCorn 330мл</t>
  </si>
  <si>
    <t>4627175670379</t>
  </si>
  <si>
    <t>УТ-00001175</t>
  </si>
  <si>
    <t>Напиток CRAZY MIX collection Qeen Bee 330мл</t>
  </si>
  <si>
    <t>4627175670171</t>
  </si>
  <si>
    <t>УТ-00000873</t>
  </si>
  <si>
    <t>Напиток CRAZY MIX collection Royal Blue 330мл</t>
  </si>
  <si>
    <t>4627175670195</t>
  </si>
  <si>
    <t>УТ-00000872</t>
  </si>
  <si>
    <t>Напиток CRAZY MIX collection StrowBaby 330мл</t>
  </si>
  <si>
    <t>4627175670355</t>
  </si>
  <si>
    <t>УТ-00001176</t>
  </si>
  <si>
    <t>Ирландия</t>
  </si>
  <si>
    <t>Monster Energy</t>
  </si>
  <si>
    <t>Энергетический напиток Monster Assault 500 ml</t>
  </si>
  <si>
    <t>5060896622309</t>
  </si>
  <si>
    <t>УТ-00000158</t>
  </si>
  <si>
    <t>Энергетический напиток Monster Aussie Limonade 500мл</t>
  </si>
  <si>
    <t>5060947540620</t>
  </si>
  <si>
    <t>УТ-00001444</t>
  </si>
  <si>
    <t>Энергетический напиток Monster Fiesta Ultra Mango 500мл</t>
  </si>
  <si>
    <t>5060751213826</t>
  </si>
  <si>
    <t>УТ-00001297</t>
  </si>
  <si>
    <t>Энергетический напиток Monster Green 500мл 12шт</t>
  </si>
  <si>
    <t>5060166692483</t>
  </si>
  <si>
    <t>УТ-00001640</t>
  </si>
  <si>
    <t>Энергетический напиток Monster Green 500мл 24шт</t>
  </si>
  <si>
    <t>УТ-00001446</t>
  </si>
  <si>
    <t>Энергетический напиток Monster Khaotic 500мл</t>
  </si>
  <si>
    <t>5060751211358</t>
  </si>
  <si>
    <t>УТ-00001445</t>
  </si>
  <si>
    <t>Энергетический напиток Monster Lewis Hamilton Zero 500мл</t>
  </si>
  <si>
    <t>5060896625461</t>
  </si>
  <si>
    <t>УТ-00000357</t>
  </si>
  <si>
    <t>Энергетический напиток Monster Mango Loco 500мл</t>
  </si>
  <si>
    <t>5060639121700</t>
  </si>
  <si>
    <t>УТ-00000359</t>
  </si>
  <si>
    <t>Энергетический напиток Monster Monarch 500мл</t>
  </si>
  <si>
    <t>5060751217480</t>
  </si>
  <si>
    <t>УТ-00001349</t>
  </si>
  <si>
    <t>Энергетический напиток Monster Nitro 500мл</t>
  </si>
  <si>
    <t>5060751218920</t>
  </si>
  <si>
    <t>УТ-00001447</t>
  </si>
  <si>
    <t>Энергетический напиток Monster Nitro Cosmic Peach 500мл</t>
  </si>
  <si>
    <t>5060947546844</t>
  </si>
  <si>
    <t>УТ-00001491</t>
  </si>
  <si>
    <t>Энергетический напиток Monster Pacific Punch 500мл</t>
  </si>
  <si>
    <t>5060751211419</t>
  </si>
  <si>
    <t>УТ-00001295</t>
  </si>
  <si>
    <t>Энергетический напиток Monster Pipeline Punch 500мл</t>
  </si>
  <si>
    <t>5060639123582</t>
  </si>
  <si>
    <t>УТ-00000207</t>
  </si>
  <si>
    <t>Энергетический напиток Monster Reserve Watermelon 500мл</t>
  </si>
  <si>
    <t>5060947546110</t>
  </si>
  <si>
    <t>УТ-00001599</t>
  </si>
  <si>
    <t>Энергетический напиток Monster The Doctor 500мл</t>
  </si>
  <si>
    <t>5060335635365</t>
  </si>
  <si>
    <t>УТ-00001294</t>
  </si>
  <si>
    <t>Энергетический напиток Monster Ultra Gold 500мл</t>
  </si>
  <si>
    <t>5060896623863</t>
  </si>
  <si>
    <t>УТ-00001443</t>
  </si>
  <si>
    <t>Энергетический напиток Monster Ultra Paradise 500мл</t>
  </si>
  <si>
    <t>5060751211600</t>
  </si>
  <si>
    <t>УТ-00001298</t>
  </si>
  <si>
    <t>Энергетический напиток Monster Ultra Peachy Keen (персик) 500мл</t>
  </si>
  <si>
    <t>5060947546332</t>
  </si>
  <si>
    <t>УТ-00001489</t>
  </si>
  <si>
    <t>Энергетический напиток Monster Ultra Rosa Zero 500мл</t>
  </si>
  <si>
    <t>5060947541610</t>
  </si>
  <si>
    <t>УТ-00001638</t>
  </si>
  <si>
    <t>Энергетический напиток Monster Ultra Watermelon 500мл</t>
  </si>
  <si>
    <t>5060896620329</t>
  </si>
  <si>
    <t>УТ-00001299</t>
  </si>
  <si>
    <t>Энергетический напиток Monster Ultra White 500мл</t>
  </si>
  <si>
    <t>5060337500258</t>
  </si>
  <si>
    <t>УТ-00000204</t>
  </si>
  <si>
    <t>RusKing</t>
  </si>
  <si>
    <t>Энергетический напиток RusKing Active Sport BCAA 450мл</t>
  </si>
  <si>
    <t>4627175670058</t>
  </si>
  <si>
    <t>УТ-00001080</t>
  </si>
  <si>
    <t>Энергетический напиток RusKing IMMUNO c витамином С 450мл</t>
  </si>
  <si>
    <t>4627175670072</t>
  </si>
  <si>
    <t>УТ-00001078</t>
  </si>
  <si>
    <t>Энергетический напиток RusKing Ultra Blue 450мл</t>
  </si>
  <si>
    <t>4627175670010</t>
  </si>
  <si>
    <t>УТ-00001079</t>
  </si>
  <si>
    <t>Энергетический напиток RusKing киви-кокос 450мл</t>
  </si>
  <si>
    <t>462717567054</t>
  </si>
  <si>
    <t>УТ-00001385</t>
  </si>
  <si>
    <t>Энергетический напиток RusKing манго-дыня 450мл</t>
  </si>
  <si>
    <t>4627175670478</t>
  </si>
  <si>
    <t>УТ-00001384</t>
  </si>
  <si>
    <t>Энергетический напиток RusKing шампанское-персик 450мл</t>
  </si>
  <si>
    <t>4627175670096</t>
  </si>
  <si>
    <t>УТ-00001546</t>
  </si>
  <si>
    <t>RAVE Energy</t>
  </si>
  <si>
    <t>Энергетический напиток RAVE Energy COCONAT PUNCH 500мл</t>
  </si>
  <si>
    <t>4627175670294</t>
  </si>
  <si>
    <t>УТ-00001030</t>
  </si>
  <si>
    <t>Энергетический напиток RAVE Energy FRECH HERO 500мл</t>
  </si>
  <si>
    <t>4627175670270</t>
  </si>
  <si>
    <t>УТ-00001029</t>
  </si>
  <si>
    <t>Энергетический напиток RAVE Energy RED BLAST 500мл</t>
  </si>
  <si>
    <t>4627175670256</t>
  </si>
  <si>
    <t>УТ-00000939</t>
  </si>
  <si>
    <t>Энергетический напиток RAVE Energy SUN STRIKE 500мл</t>
  </si>
  <si>
    <t>4627175670232</t>
  </si>
  <si>
    <t>УТ-00000940</t>
  </si>
  <si>
    <t>Беларусь</t>
  </si>
  <si>
    <t>EASY PEASY</t>
  </si>
  <si>
    <t>Напиток энергетический EASY PEASY Манго-Апельсин 450мл</t>
  </si>
  <si>
    <t>4620115590768</t>
  </si>
  <si>
    <t>УТ-00001264</t>
  </si>
  <si>
    <t>MECO</t>
  </si>
  <si>
    <t>Чай MECO со вкусом вишни, черники и клубники в стаканах ПЭТ 400мл</t>
  </si>
  <si>
    <t>6938888889896</t>
  </si>
  <si>
    <t>УТ-00001719</t>
  </si>
  <si>
    <t>Чай MECO со вкусом граната и винограда киш-миш в стаканах ПЭТ 400мл</t>
  </si>
  <si>
    <t>6938888881593</t>
  </si>
  <si>
    <t>УТ-00001724</t>
  </si>
  <si>
    <t>Чай MECO со вкусом грейпфрута в стаканах ПЭТ 400мл</t>
  </si>
  <si>
    <t>6938888889803</t>
  </si>
  <si>
    <t>УТ-00001720</t>
  </si>
  <si>
    <t>Чай MECO со вкусом лимон-лайм в стаканах ПЭТ 400мл</t>
  </si>
  <si>
    <t>6938888889827</t>
  </si>
  <si>
    <t>УТ-00001721</t>
  </si>
  <si>
    <t>Чай MECO со вкусом личи и маракуйи в стаканах ПЭТ 400мл</t>
  </si>
  <si>
    <t>6938888882118</t>
  </si>
  <si>
    <t>УТ-00001722</t>
  </si>
  <si>
    <t>Чай MECO со вкусом манго и гуавы в стаканах ПЭТ 400мл</t>
  </si>
  <si>
    <t>6938888882354</t>
  </si>
  <si>
    <t>УТ-00001723</t>
  </si>
  <si>
    <t>Zhenchun</t>
  </si>
  <si>
    <t>Zhenchun со вкусом ананас манго 560мл</t>
  </si>
  <si>
    <t>6971339683117</t>
  </si>
  <si>
    <t>УТ-00001646</t>
  </si>
  <si>
    <t>Zhenchun со вкусом ананас персик 560мл</t>
  </si>
  <si>
    <t>6971339683216</t>
  </si>
  <si>
    <t>УТ-00001647</t>
  </si>
  <si>
    <t>Zhenchun со вкусом апельсин 560мл</t>
  </si>
  <si>
    <t>6971339683414</t>
  </si>
  <si>
    <t>УТ-00001655</t>
  </si>
  <si>
    <t>Zhenchun со вкусом арбуз дыня 560мл</t>
  </si>
  <si>
    <t>6971339683315</t>
  </si>
  <si>
    <t>УТ-00001648</t>
  </si>
  <si>
    <t>Zhenchun со вкусом виноград 560мл</t>
  </si>
  <si>
    <t>6971339683919</t>
  </si>
  <si>
    <t>УТ-00001649</t>
  </si>
  <si>
    <t>Zhenchun со вкусом клубника черника 560мл</t>
  </si>
  <si>
    <t>6971339683711</t>
  </si>
  <si>
    <t>УТ-00001650</t>
  </si>
  <si>
    <t>Zhenchun со вкусом копчёной сливы 560мл</t>
  </si>
  <si>
    <t>6971339684015</t>
  </si>
  <si>
    <t>УТ-00001651</t>
  </si>
  <si>
    <t>Zhenchun со вкусом лимон 560мл</t>
  </si>
  <si>
    <t>6971339683018</t>
  </si>
  <si>
    <t>УТ-00001652</t>
  </si>
  <si>
    <t>Zhenchun со вкусом личи грейпфрут 560мл</t>
  </si>
  <si>
    <t>6971339683513</t>
  </si>
  <si>
    <t>УТ-00001653</t>
  </si>
  <si>
    <t>Zhenchun со вкусом маракуйя 560мл</t>
  </si>
  <si>
    <t>6971339683612</t>
  </si>
  <si>
    <t>УТ-00001654</t>
  </si>
  <si>
    <t>Zhenchun со вкусом тутовой черники 560мл</t>
  </si>
  <si>
    <t>6971339683810</t>
  </si>
  <si>
    <t>УТ-00001656</t>
  </si>
  <si>
    <t>Напиток безалкогольный с добавлением сахара Zhenchun со вкусом ананас и манго 620мл</t>
  </si>
  <si>
    <t>6941339684138</t>
  </si>
  <si>
    <t>УТ-00001687</t>
  </si>
  <si>
    <t>Напиток безалкогольный с добавлением сахара Zhenchun со вкусом ананаса и персика 620мл</t>
  </si>
  <si>
    <t>6941339684114</t>
  </si>
  <si>
    <t>УТ-00001688</t>
  </si>
  <si>
    <t>Напиток безалкогольный с добавлением сахара Zhenchun со вкусом апельсин 620мл</t>
  </si>
  <si>
    <t>6941339684190</t>
  </si>
  <si>
    <t>УТ-00001689</t>
  </si>
  <si>
    <t>Напиток безалкогольный с добавлением сахара Zhenchun со вкусом винограда 620мл</t>
  </si>
  <si>
    <t>6941339684169</t>
  </si>
  <si>
    <t>УТ-00001690</t>
  </si>
  <si>
    <t>Напиток безалкогольный с добавлением сахара Zhenchun со вкусом вишни 620мл</t>
  </si>
  <si>
    <t>6941339684237</t>
  </si>
  <si>
    <t>УТ-00001691</t>
  </si>
  <si>
    <t>Напиток безалкогольный с добавлением сахара Zhenchun со вкусом клубники,черники и красной восковницы 620мл</t>
  </si>
  <si>
    <t>6941339684213</t>
  </si>
  <si>
    <t>УТ-00001692</t>
  </si>
  <si>
    <t>Напиток безалкогольный с добавлением сахара Zhenchun со вкусом копчёной сливы 620мл</t>
  </si>
  <si>
    <t>6941339684176</t>
  </si>
  <si>
    <t>УТ-00001733</t>
  </si>
  <si>
    <t>Напиток безалкогольный с добавлением сахара Zhenchun со вкусом лимона 620мл</t>
  </si>
  <si>
    <t>УТ-00001734</t>
  </si>
  <si>
    <t>Напиток безалкогольный с добавлением сахара Zhenchun со вкусом личи и грейпфрукта 620мл</t>
  </si>
  <si>
    <t>6941339684266</t>
  </si>
  <si>
    <t>УТ-00001693</t>
  </si>
  <si>
    <t>Напиток безалкогольный с добавлением сахара Zhenchun со вкусом малины 620мл</t>
  </si>
  <si>
    <t>6941339684220</t>
  </si>
  <si>
    <t>УТ-00001694</t>
  </si>
  <si>
    <t>Напиток безалкогольный с добавлением сахара Zhenchun со вкусом маракуйи 620мл</t>
  </si>
  <si>
    <t>6941339684145</t>
  </si>
  <si>
    <t>УТ-00001695</t>
  </si>
  <si>
    <t>Напиток безалкогольный с добавлением сахара Zhenchun со вкусом тутовой черники 620мл</t>
  </si>
  <si>
    <t>УТ-00001735</t>
  </si>
  <si>
    <t>Mokas</t>
  </si>
  <si>
    <t>Напиток MOCAS с клубничным вкусом с кусочками желе 180мл</t>
  </si>
  <si>
    <t>6938720101124</t>
  </si>
  <si>
    <t>УТ-00001725</t>
  </si>
  <si>
    <t>Напиток MOCAS со вкусом ананаса с кусочками желе 180мл</t>
  </si>
  <si>
    <t>УТ-00001726</t>
  </si>
  <si>
    <t>Напиток MOCAS со вкусом голубики с кусочками желе 180мл</t>
  </si>
  <si>
    <t>УТ-00001727</t>
  </si>
  <si>
    <t>Напиток MOCAS со вкусом клубники с кусочками желе 180мл</t>
  </si>
  <si>
    <t>УТ-00001728</t>
  </si>
  <si>
    <t>Напиток MOCAS со вкусом яблока с кусочками желе 180мл</t>
  </si>
  <si>
    <t>УТ-00001729</t>
  </si>
  <si>
    <t>YUPI</t>
  </si>
  <si>
    <t>Растворимый напиток YUPI Абрикос 12г</t>
  </si>
  <si>
    <t>4627197484718</t>
  </si>
  <si>
    <t>УТ-00001128</t>
  </si>
  <si>
    <t>Растворимый напиток YUPI Ананас 12г</t>
  </si>
  <si>
    <t>4627197484722</t>
  </si>
  <si>
    <t>УТ-00001129</t>
  </si>
  <si>
    <t>Растворимый напиток YUPI Апельсин 12г</t>
  </si>
  <si>
    <t>4627197484732</t>
  </si>
  <si>
    <t>УТ-00001130</t>
  </si>
  <si>
    <t>Растворимый напиток YUPI Апельсин 15г</t>
  </si>
  <si>
    <t>7802800910519</t>
  </si>
  <si>
    <t>УТ-00000671</t>
  </si>
  <si>
    <t>Растворимый напиток YUPI Апельсин-Клубника 12г</t>
  </si>
  <si>
    <t>4627197484749</t>
  </si>
  <si>
    <t>УТ-00001131</t>
  </si>
  <si>
    <t>Растворимый напиток YUPI Вишня 12г</t>
  </si>
  <si>
    <t>4627197484763</t>
  </si>
  <si>
    <t>УТ-00001132</t>
  </si>
  <si>
    <t>Растворимый напиток YUPI Клубника 12г</t>
  </si>
  <si>
    <t>4627197484770</t>
  </si>
  <si>
    <t>УТ-00001133</t>
  </si>
  <si>
    <t>Растворимый напиток YUPI Кола 12г</t>
  </si>
  <si>
    <t>4627197484787</t>
  </si>
  <si>
    <t>УТ-00001134</t>
  </si>
  <si>
    <t>Растворимый напиток YUPI Лесные Ягоды 12гр</t>
  </si>
  <si>
    <t>4627179484794</t>
  </si>
  <si>
    <t>УТ-00000690</t>
  </si>
  <si>
    <t>Растворимый напиток YUPI Малина 12г</t>
  </si>
  <si>
    <t>4627197484817</t>
  </si>
  <si>
    <t>УТ-00001135</t>
  </si>
  <si>
    <t>Растворимый напиток YUPI Манго 12г</t>
  </si>
  <si>
    <t>4627197484831</t>
  </si>
  <si>
    <t>УТ-00001136</t>
  </si>
  <si>
    <t>Растворимый напиток YUPI Манго 15г</t>
  </si>
  <si>
    <t>7802800910670</t>
  </si>
  <si>
    <t>УТ-00000736</t>
  </si>
  <si>
    <t>Растворимый напиток YUPI Мультифрукт 12г</t>
  </si>
  <si>
    <t>4627197484848</t>
  </si>
  <si>
    <t>УТ-00001139</t>
  </si>
  <si>
    <t>Растворимый напиток YUPI Персик 12г</t>
  </si>
  <si>
    <t>46271974847852</t>
  </si>
  <si>
    <t>УТ-00001138</t>
  </si>
  <si>
    <t>ZUKO</t>
  </si>
  <si>
    <t>Растворимый напиток ZUKO Абрикос 20гр</t>
  </si>
  <si>
    <t>4627197486880</t>
  </si>
  <si>
    <t>УТ-00000662</t>
  </si>
  <si>
    <t>Растворимый напиток ZUKO Ананас 20гр</t>
  </si>
  <si>
    <t>4657800423131</t>
  </si>
  <si>
    <t>УТ-00000663</t>
  </si>
  <si>
    <t>Растворимый напиток ZUKO Апельсин 20г</t>
  </si>
  <si>
    <t>4627197486897</t>
  </si>
  <si>
    <t>УТ-00000665</t>
  </si>
  <si>
    <t>Растворимый напиток ZUKO Вишня 20г</t>
  </si>
  <si>
    <t>4627197486941</t>
  </si>
  <si>
    <t>УТ-00000737</t>
  </si>
  <si>
    <t>Растворимый напиток ZUKO Клубника 20гр</t>
  </si>
  <si>
    <t>4627197486903</t>
  </si>
  <si>
    <t>УТ-00000667</t>
  </si>
  <si>
    <t>Растворимый напиток ZUKO Малина 20гр</t>
  </si>
  <si>
    <t>4657800423209</t>
  </si>
  <si>
    <t>УТ-00000739</t>
  </si>
  <si>
    <t>Растворимый напиток ZUKO Манго 20гр</t>
  </si>
  <si>
    <t>4627197486927</t>
  </si>
  <si>
    <t>УТ-00000668</t>
  </si>
  <si>
    <t>Растворимый напиток ZUKO Мультифрукт 20гр</t>
  </si>
  <si>
    <t>4657800423186</t>
  </si>
  <si>
    <t>УТ-00000669</t>
  </si>
  <si>
    <t>Растворимый напиток ZUKO Персик 20гр</t>
  </si>
  <si>
    <t>4627197486958</t>
  </si>
  <si>
    <t>УТ-00000740</t>
  </si>
  <si>
    <t>Товар оплачивается переводом средств на расчетный счет или карту Сбербанка.</t>
  </si>
  <si>
    <t>Заказ отправляется на следующий день при оплате до полудня, но не позже 2 дней.</t>
  </si>
  <si>
    <t>Доставка товара:</t>
  </si>
  <si>
    <t>1. Самовывозом с нашего склада силами Покупателя
2. Транспортными компаниями за счет средств Покупателя</t>
  </si>
  <si>
    <t>Так же, вы можете сделать заказ на сайте https://e-sweet-life.ru/</t>
  </si>
  <si>
    <t>Штрих-код товара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</si>
</sst>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[$₽-419]"/>
    <numFmt numFmtId="165" formatCode="dd\.mm\.yyyy"/>
  </numFmts>
  <fonts count="21" x14ac:knownFonts="1">
    <font>
      <sz val="11"/>
      <color theme="1"/>
      <name val="Calibri"/>
      <family val="2"/>
      <scheme val="minor"/>
    </font>
    <font>
      <b/>
      <sz val="14"/>
      <color rgb="FFFFFFFF"/>
      <name val="Calibri"/>
    </font>
    <font>
      <b/>
      <sz val="18"/>
      <color rgb="FFE8522C"/>
      <name val="Calibri"/>
    </font>
    <font>
      <b/>
      <sz val="16"/>
      <color rgb="FFE8522C"/>
      <name val="Calibri"/>
    </font>
    <font>
      <b/>
      <sz val="14"/>
      <name val="Calibri"/>
    </font>
    <font>
      <b/>
      <sz val="13"/>
      <name val="Calibri"/>
    </font>
    <font>
      <b/>
      <sz val="16"/>
      <name val="Calibri"/>
    </font>
    <font>
      <b/>
      <sz val="14"/>
      <name val="Calibri"/>
    </font>
    <font>
      <sz val="14"/>
      <name val="Calibri"/>
    </font>
    <font>
      <sz val="9"/>
      <color rgb="FFFFFFDE"/>
      <name val="Calibri"/>
    </font>
    <font>
      <sz val="14"/>
      <color rgb="FF9B9B9B"/>
      <name val="Calibri"/>
    </font>
    <font>
      <b/>
      <sz val="14"/>
      <color rgb="FFFFFF00"/>
      <name val="Calibri"/>
    </font>
    <font>
      <b/>
      <sz val="14"/>
      <color rgb="FFFF0000"/>
      <name val="Calibri"/>
    </font>
    <font>
      <sz val="12"/>
      <color rgb="FFFFFFFF"/>
      <name val="Calibri"/>
    </font>
    <font>
      <i/>
      <sz val="12"/>
      <color rgb="FF7030A0"/>
      <name val="Calibri"/>
    </font>
    <font>
      <b/>
      <i/>
      <sz val="15"/>
      <color rgb="FF7030A0"/>
      <name val="Calibri"/>
    </font>
    <font>
      <b/>
      <i/>
      <sz val="18"/>
      <color rgb="FF7030A0"/>
      <name val="Calibri"/>
    </font>
    <font>
      <b/>
      <i/>
      <sz val="16"/>
      <color rgb="FF7030A0"/>
      <name val="Calibri"/>
    </font>
    <font>
      <b/>
      <i/>
      <sz val="14"/>
      <name val="Calibri"/>
    </font>
    <font>
      <i/>
      <sz val="14"/>
      <name val="Calibri"/>
    </font>
    <font>
      <b/>
      <i/>
      <sz val="16"/>
      <name val="Calibri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DE"/>
        <bgColor rgb="FFFFFFDE"/>
      </patternFill>
    </fill>
    <fill>
      <patternFill patternType="solid">
        <fgColor rgb="FF7030A0"/>
        <bgColor rgb="FF7030A0"/>
      </patternFill>
    </fill>
    <fill>
      <patternFill patternType="solid">
        <fgColor rgb="FFFFFF00"/>
        <bgColor rgb="FFFFFF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center" vertical="center"/>
    </xf>
    <xf numFmtId="0" fontId="17" fillId="0" borderId="0" xfId="0" applyFont="1" applyAlignment="1" applyProtection="1">
      <alignment horizontal="right"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9" fontId="2" fillId="0" borderId="0" xfId="0" applyNumberFormat="1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0" xfId="0" applyFont="1"/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164" fontId="7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 applyProtection="1">
      <alignment horizontal="center" vertical="center" wrapText="1"/>
      <protection locked="0"/>
    </xf>
    <xf numFmtId="164" fontId="4" fillId="0" borderId="1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4" borderId="1" xfId="0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8" fillId="5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65" fontId="12" fillId="0" borderId="1" xfId="0" applyNumberFormat="1" applyFont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0" fontId="16" fillId="0" borderId="0" xfId="0" applyFon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right" vertical="center" wrapText="1"/>
      <protection locked="0"/>
    </xf>
    <xf numFmtId="0" fontId="14" fillId="0" borderId="0" xfId="0" applyFont="1"/>
    <xf numFmtId="0" fontId="0" fillId="0" borderId="0" xfId="0"/>
    <xf numFmtId="0" fontId="16" fillId="0" borderId="0" xfId="0" applyFont="1" applyAlignment="1" applyProtection="1">
      <alignment horizontal="right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8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pn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</xdr:colOff>
      <xdr:row>6</xdr:row>
      <xdr:rowOff>19050</xdr:rowOff>
    </xdr:from>
    <xdr:ext cx="2266950" cy="1333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</xdr:row>
      <xdr:rowOff>19050</xdr:rowOff>
    </xdr:from>
    <xdr:ext cx="2266950" cy="1333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</xdr:row>
      <xdr:rowOff>19050</xdr:rowOff>
    </xdr:from>
    <xdr:ext cx="2266950" cy="1333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</xdr:row>
      <xdr:rowOff>19050</xdr:rowOff>
    </xdr:from>
    <xdr:ext cx="2266950" cy="1333500"/>
    <xdr:pic>
      <xdr:nvPicPr>
        <xdr:cNvPr id="5" name="Image 4" descr="Pictur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</xdr:row>
      <xdr:rowOff>19050</xdr:rowOff>
    </xdr:from>
    <xdr:ext cx="2266950" cy="1333500"/>
    <xdr:pic>
      <xdr:nvPicPr>
        <xdr:cNvPr id="6" name="Image 5" descr="Pictur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</xdr:row>
      <xdr:rowOff>19050</xdr:rowOff>
    </xdr:from>
    <xdr:ext cx="2266950" cy="1333500"/>
    <xdr:pic>
      <xdr:nvPicPr>
        <xdr:cNvPr id="7" name="Image 6" descr="Pictur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</xdr:row>
      <xdr:rowOff>19050</xdr:rowOff>
    </xdr:from>
    <xdr:ext cx="2266950" cy="1333500"/>
    <xdr:pic>
      <xdr:nvPicPr>
        <xdr:cNvPr id="8" name="Image 7" descr="Pictur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</xdr:row>
      <xdr:rowOff>19050</xdr:rowOff>
    </xdr:from>
    <xdr:ext cx="2266950" cy="1333500"/>
    <xdr:pic>
      <xdr:nvPicPr>
        <xdr:cNvPr id="9" name="Image 8" descr="Pictur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</xdr:row>
      <xdr:rowOff>19050</xdr:rowOff>
    </xdr:from>
    <xdr:ext cx="2266950" cy="1333500"/>
    <xdr:pic>
      <xdr:nvPicPr>
        <xdr:cNvPr id="10" name="Image 9" descr="Pictur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</xdr:row>
      <xdr:rowOff>19050</xdr:rowOff>
    </xdr:from>
    <xdr:ext cx="2266950" cy="1333500"/>
    <xdr:pic>
      <xdr:nvPicPr>
        <xdr:cNvPr id="11" name="Image 10" descr="Pictur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</xdr:row>
      <xdr:rowOff>19050</xdr:rowOff>
    </xdr:from>
    <xdr:ext cx="2266950" cy="1333500"/>
    <xdr:pic>
      <xdr:nvPicPr>
        <xdr:cNvPr id="12" name="Image 11" descr="Pictur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</xdr:row>
      <xdr:rowOff>19050</xdr:rowOff>
    </xdr:from>
    <xdr:ext cx="2266950" cy="1333500"/>
    <xdr:pic>
      <xdr:nvPicPr>
        <xdr:cNvPr id="13" name="Image 12" descr="Pictur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</xdr:row>
      <xdr:rowOff>19050</xdr:rowOff>
    </xdr:from>
    <xdr:ext cx="2266950" cy="1333500"/>
    <xdr:pic>
      <xdr:nvPicPr>
        <xdr:cNvPr id="14" name="Image 13" descr="Pictur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</xdr:row>
      <xdr:rowOff>19050</xdr:rowOff>
    </xdr:from>
    <xdr:ext cx="2266950" cy="1333500"/>
    <xdr:pic>
      <xdr:nvPicPr>
        <xdr:cNvPr id="15" name="Image 14" descr="Pictur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</xdr:row>
      <xdr:rowOff>19050</xdr:rowOff>
    </xdr:from>
    <xdr:ext cx="2266950" cy="1333500"/>
    <xdr:pic>
      <xdr:nvPicPr>
        <xdr:cNvPr id="16" name="Image 15" descr="Pictur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</xdr:row>
      <xdr:rowOff>19050</xdr:rowOff>
    </xdr:from>
    <xdr:ext cx="2266950" cy="1333500"/>
    <xdr:pic>
      <xdr:nvPicPr>
        <xdr:cNvPr id="17" name="Image 16" descr="Picture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</xdr:row>
      <xdr:rowOff>19050</xdr:rowOff>
    </xdr:from>
    <xdr:ext cx="2266950" cy="1333500"/>
    <xdr:pic>
      <xdr:nvPicPr>
        <xdr:cNvPr id="18" name="Image 17" descr="Picture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</xdr:row>
      <xdr:rowOff>19050</xdr:rowOff>
    </xdr:from>
    <xdr:ext cx="2266950" cy="1333500"/>
    <xdr:pic>
      <xdr:nvPicPr>
        <xdr:cNvPr id="19" name="Image 18" descr="Pictur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</xdr:row>
      <xdr:rowOff>19050</xdr:rowOff>
    </xdr:from>
    <xdr:ext cx="2266950" cy="1333500"/>
    <xdr:pic>
      <xdr:nvPicPr>
        <xdr:cNvPr id="20" name="Image 19" descr="Pictur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</xdr:row>
      <xdr:rowOff>19050</xdr:rowOff>
    </xdr:from>
    <xdr:ext cx="2266950" cy="1333500"/>
    <xdr:pic>
      <xdr:nvPicPr>
        <xdr:cNvPr id="21" name="Image 20" descr="Pictur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</xdr:row>
      <xdr:rowOff>19050</xdr:rowOff>
    </xdr:from>
    <xdr:ext cx="2266950" cy="1333500"/>
    <xdr:pic>
      <xdr:nvPicPr>
        <xdr:cNvPr id="22" name="Image 21" descr="Picture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</xdr:row>
      <xdr:rowOff>19050</xdr:rowOff>
    </xdr:from>
    <xdr:ext cx="2266950" cy="1333500"/>
    <xdr:pic>
      <xdr:nvPicPr>
        <xdr:cNvPr id="23" name="Image 22" descr="Pictur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</xdr:row>
      <xdr:rowOff>19050</xdr:rowOff>
    </xdr:from>
    <xdr:ext cx="2266950" cy="1333500"/>
    <xdr:pic>
      <xdr:nvPicPr>
        <xdr:cNvPr id="24" name="Image 23" descr="Picture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</xdr:row>
      <xdr:rowOff>19050</xdr:rowOff>
    </xdr:from>
    <xdr:ext cx="2266950" cy="1333500"/>
    <xdr:pic>
      <xdr:nvPicPr>
        <xdr:cNvPr id="25" name="Image 24" descr="Pictur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</xdr:row>
      <xdr:rowOff>19050</xdr:rowOff>
    </xdr:from>
    <xdr:ext cx="2266950" cy="1333500"/>
    <xdr:pic>
      <xdr:nvPicPr>
        <xdr:cNvPr id="26" name="Image 25" descr="Picture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</xdr:row>
      <xdr:rowOff>19050</xdr:rowOff>
    </xdr:from>
    <xdr:ext cx="2266950" cy="1333500"/>
    <xdr:pic>
      <xdr:nvPicPr>
        <xdr:cNvPr id="27" name="Image 26" descr="Pictur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</xdr:row>
      <xdr:rowOff>19050</xdr:rowOff>
    </xdr:from>
    <xdr:ext cx="2266950" cy="1333500"/>
    <xdr:pic>
      <xdr:nvPicPr>
        <xdr:cNvPr id="28" name="Image 27" descr="Pictur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</xdr:row>
      <xdr:rowOff>19050</xdr:rowOff>
    </xdr:from>
    <xdr:ext cx="2266950" cy="1333500"/>
    <xdr:pic>
      <xdr:nvPicPr>
        <xdr:cNvPr id="29" name="Image 28" descr="Picture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</xdr:row>
      <xdr:rowOff>19050</xdr:rowOff>
    </xdr:from>
    <xdr:ext cx="2266950" cy="1333500"/>
    <xdr:pic>
      <xdr:nvPicPr>
        <xdr:cNvPr id="30" name="Image 29" descr="Pictur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</xdr:row>
      <xdr:rowOff>19050</xdr:rowOff>
    </xdr:from>
    <xdr:ext cx="2266950" cy="1333500"/>
    <xdr:pic>
      <xdr:nvPicPr>
        <xdr:cNvPr id="31" name="Image 30" descr="Picture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</xdr:row>
      <xdr:rowOff>19050</xdr:rowOff>
    </xdr:from>
    <xdr:ext cx="2266950" cy="1333500"/>
    <xdr:pic>
      <xdr:nvPicPr>
        <xdr:cNvPr id="32" name="Image 31" descr="Picture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</xdr:row>
      <xdr:rowOff>19050</xdr:rowOff>
    </xdr:from>
    <xdr:ext cx="2266950" cy="1333500"/>
    <xdr:pic>
      <xdr:nvPicPr>
        <xdr:cNvPr id="33" name="Image 32" descr="Pictur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</xdr:row>
      <xdr:rowOff>19050</xdr:rowOff>
    </xdr:from>
    <xdr:ext cx="2266950" cy="1333500"/>
    <xdr:pic>
      <xdr:nvPicPr>
        <xdr:cNvPr id="34" name="Image 33" descr="Picture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</xdr:row>
      <xdr:rowOff>19050</xdr:rowOff>
    </xdr:from>
    <xdr:ext cx="2266950" cy="1333500"/>
    <xdr:pic>
      <xdr:nvPicPr>
        <xdr:cNvPr id="35" name="Image 34" descr="Picture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</xdr:row>
      <xdr:rowOff>19050</xdr:rowOff>
    </xdr:from>
    <xdr:ext cx="2266950" cy="1333500"/>
    <xdr:pic>
      <xdr:nvPicPr>
        <xdr:cNvPr id="36" name="Image 35" descr="Picture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</xdr:row>
      <xdr:rowOff>19050</xdr:rowOff>
    </xdr:from>
    <xdr:ext cx="2266950" cy="1333500"/>
    <xdr:pic>
      <xdr:nvPicPr>
        <xdr:cNvPr id="37" name="Image 36" descr="Picture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</xdr:row>
      <xdr:rowOff>19050</xdr:rowOff>
    </xdr:from>
    <xdr:ext cx="2266950" cy="1333500"/>
    <xdr:pic>
      <xdr:nvPicPr>
        <xdr:cNvPr id="38" name="Image 37" descr="Picture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</xdr:row>
      <xdr:rowOff>19050</xdr:rowOff>
    </xdr:from>
    <xdr:ext cx="2266950" cy="1333500"/>
    <xdr:pic>
      <xdr:nvPicPr>
        <xdr:cNvPr id="39" name="Image 38" descr="Picture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</xdr:row>
      <xdr:rowOff>19050</xdr:rowOff>
    </xdr:from>
    <xdr:ext cx="2266950" cy="1333500"/>
    <xdr:pic>
      <xdr:nvPicPr>
        <xdr:cNvPr id="40" name="Image 39" descr="Picture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</xdr:row>
      <xdr:rowOff>19050</xdr:rowOff>
    </xdr:from>
    <xdr:ext cx="2266950" cy="1333500"/>
    <xdr:pic>
      <xdr:nvPicPr>
        <xdr:cNvPr id="41" name="Image 40" descr="Picture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</xdr:row>
      <xdr:rowOff>19050</xdr:rowOff>
    </xdr:from>
    <xdr:ext cx="2266950" cy="1333500"/>
    <xdr:pic>
      <xdr:nvPicPr>
        <xdr:cNvPr id="42" name="Image 41" descr="Picture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</xdr:row>
      <xdr:rowOff>19050</xdr:rowOff>
    </xdr:from>
    <xdr:ext cx="2266950" cy="1333500"/>
    <xdr:pic>
      <xdr:nvPicPr>
        <xdr:cNvPr id="43" name="Image 42" descr="Picture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</xdr:row>
      <xdr:rowOff>19050</xdr:rowOff>
    </xdr:from>
    <xdr:ext cx="2266950" cy="1333500"/>
    <xdr:pic>
      <xdr:nvPicPr>
        <xdr:cNvPr id="44" name="Image 43" descr="Picture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</xdr:row>
      <xdr:rowOff>19050</xdr:rowOff>
    </xdr:from>
    <xdr:ext cx="2266950" cy="1333500"/>
    <xdr:pic>
      <xdr:nvPicPr>
        <xdr:cNvPr id="45" name="Image 44" descr="Picture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</xdr:row>
      <xdr:rowOff>19050</xdr:rowOff>
    </xdr:from>
    <xdr:ext cx="2266950" cy="1333500"/>
    <xdr:pic>
      <xdr:nvPicPr>
        <xdr:cNvPr id="46" name="Image 45" descr="Picture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</xdr:row>
      <xdr:rowOff>19050</xdr:rowOff>
    </xdr:from>
    <xdr:ext cx="2266950" cy="1333500"/>
    <xdr:pic>
      <xdr:nvPicPr>
        <xdr:cNvPr id="47" name="Image 46" descr="Pictur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52</xdr:row>
      <xdr:rowOff>19050</xdr:rowOff>
    </xdr:from>
    <xdr:ext cx="2266950" cy="1333500"/>
    <xdr:pic>
      <xdr:nvPicPr>
        <xdr:cNvPr id="48" name="Image 47" descr="Picture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53</xdr:row>
      <xdr:rowOff>19050</xdr:rowOff>
    </xdr:from>
    <xdr:ext cx="2266950" cy="1333500"/>
    <xdr:pic>
      <xdr:nvPicPr>
        <xdr:cNvPr id="49" name="Image 48" descr="Picture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54</xdr:row>
      <xdr:rowOff>19050</xdr:rowOff>
    </xdr:from>
    <xdr:ext cx="2266950" cy="1333500"/>
    <xdr:pic>
      <xdr:nvPicPr>
        <xdr:cNvPr id="50" name="Image 49" descr="Pictur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55</xdr:row>
      <xdr:rowOff>19050</xdr:rowOff>
    </xdr:from>
    <xdr:ext cx="2266950" cy="1333500"/>
    <xdr:pic>
      <xdr:nvPicPr>
        <xdr:cNvPr id="51" name="Image 50" descr="Pictur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56</xdr:row>
      <xdr:rowOff>19050</xdr:rowOff>
    </xdr:from>
    <xdr:ext cx="2266950" cy="1333500"/>
    <xdr:pic>
      <xdr:nvPicPr>
        <xdr:cNvPr id="52" name="Image 51" descr="Picture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57</xdr:row>
      <xdr:rowOff>19050</xdr:rowOff>
    </xdr:from>
    <xdr:ext cx="2266950" cy="1333500"/>
    <xdr:pic>
      <xdr:nvPicPr>
        <xdr:cNvPr id="53" name="Image 52" descr="Picture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58</xdr:row>
      <xdr:rowOff>19050</xdr:rowOff>
    </xdr:from>
    <xdr:ext cx="2266950" cy="1333500"/>
    <xdr:pic>
      <xdr:nvPicPr>
        <xdr:cNvPr id="54" name="Image 53" descr="Picture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59</xdr:row>
      <xdr:rowOff>19050</xdr:rowOff>
    </xdr:from>
    <xdr:ext cx="2266950" cy="1333500"/>
    <xdr:pic>
      <xdr:nvPicPr>
        <xdr:cNvPr id="55" name="Image 54" descr="Picture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60</xdr:row>
      <xdr:rowOff>19050</xdr:rowOff>
    </xdr:from>
    <xdr:ext cx="2266950" cy="1333500"/>
    <xdr:pic>
      <xdr:nvPicPr>
        <xdr:cNvPr id="56" name="Image 55" descr="Picture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61</xdr:row>
      <xdr:rowOff>19050</xdr:rowOff>
    </xdr:from>
    <xdr:ext cx="2266950" cy="1333500"/>
    <xdr:pic>
      <xdr:nvPicPr>
        <xdr:cNvPr id="57" name="Image 56" descr="Picture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62</xdr:row>
      <xdr:rowOff>19050</xdr:rowOff>
    </xdr:from>
    <xdr:ext cx="2266950" cy="1333500"/>
    <xdr:pic>
      <xdr:nvPicPr>
        <xdr:cNvPr id="58" name="Image 57" descr="Picture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63</xdr:row>
      <xdr:rowOff>19050</xdr:rowOff>
    </xdr:from>
    <xdr:ext cx="2266950" cy="1333500"/>
    <xdr:pic>
      <xdr:nvPicPr>
        <xdr:cNvPr id="59" name="Image 58" descr="Picture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64</xdr:row>
      <xdr:rowOff>19050</xdr:rowOff>
    </xdr:from>
    <xdr:ext cx="2266950" cy="1333500"/>
    <xdr:pic>
      <xdr:nvPicPr>
        <xdr:cNvPr id="60" name="Image 59" descr="Picture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65</xdr:row>
      <xdr:rowOff>19050</xdr:rowOff>
    </xdr:from>
    <xdr:ext cx="2266950" cy="1333500"/>
    <xdr:pic>
      <xdr:nvPicPr>
        <xdr:cNvPr id="61" name="Image 60" descr="Picture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66</xdr:row>
      <xdr:rowOff>19050</xdr:rowOff>
    </xdr:from>
    <xdr:ext cx="2266950" cy="1333500"/>
    <xdr:pic>
      <xdr:nvPicPr>
        <xdr:cNvPr id="62" name="Image 61" descr="Picture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67</xdr:row>
      <xdr:rowOff>19050</xdr:rowOff>
    </xdr:from>
    <xdr:ext cx="2266950" cy="1333500"/>
    <xdr:pic>
      <xdr:nvPicPr>
        <xdr:cNvPr id="63" name="Image 62" descr="Picture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68</xdr:row>
      <xdr:rowOff>19050</xdr:rowOff>
    </xdr:from>
    <xdr:ext cx="2266950" cy="1333500"/>
    <xdr:pic>
      <xdr:nvPicPr>
        <xdr:cNvPr id="64" name="Image 63" descr="Pictur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69</xdr:row>
      <xdr:rowOff>19050</xdr:rowOff>
    </xdr:from>
    <xdr:ext cx="2266950" cy="1333500"/>
    <xdr:pic>
      <xdr:nvPicPr>
        <xdr:cNvPr id="65" name="Image 64" descr="Picture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69</xdr:row>
      <xdr:rowOff>0</xdr:rowOff>
    </xdr:from>
    <xdr:ext cx="952500" cy="533400"/>
    <xdr:pic>
      <xdr:nvPicPr>
        <xdr:cNvPr id="66" name="Image 65" descr="Picture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70</xdr:row>
      <xdr:rowOff>19050</xdr:rowOff>
    </xdr:from>
    <xdr:ext cx="2266950" cy="1333500"/>
    <xdr:pic>
      <xdr:nvPicPr>
        <xdr:cNvPr id="67" name="Image 66" descr="Pictur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71</xdr:row>
      <xdr:rowOff>19050</xdr:rowOff>
    </xdr:from>
    <xdr:ext cx="2266950" cy="1333500"/>
    <xdr:pic>
      <xdr:nvPicPr>
        <xdr:cNvPr id="68" name="Image 67" descr="Pictur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72</xdr:row>
      <xdr:rowOff>19050</xdr:rowOff>
    </xdr:from>
    <xdr:ext cx="2266950" cy="1333500"/>
    <xdr:pic>
      <xdr:nvPicPr>
        <xdr:cNvPr id="69" name="Image 68" descr="Picture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73</xdr:row>
      <xdr:rowOff>19050</xdr:rowOff>
    </xdr:from>
    <xdr:ext cx="2266950" cy="1333500"/>
    <xdr:pic>
      <xdr:nvPicPr>
        <xdr:cNvPr id="70" name="Image 69" descr="Picture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74</xdr:row>
      <xdr:rowOff>19050</xdr:rowOff>
    </xdr:from>
    <xdr:ext cx="2266950" cy="1333500"/>
    <xdr:pic>
      <xdr:nvPicPr>
        <xdr:cNvPr id="71" name="Image 70" descr="Picture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75</xdr:row>
      <xdr:rowOff>19050</xdr:rowOff>
    </xdr:from>
    <xdr:ext cx="2266950" cy="1333500"/>
    <xdr:pic>
      <xdr:nvPicPr>
        <xdr:cNvPr id="72" name="Image 71" descr="Pictur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76</xdr:row>
      <xdr:rowOff>19050</xdr:rowOff>
    </xdr:from>
    <xdr:ext cx="2266950" cy="1333500"/>
    <xdr:pic>
      <xdr:nvPicPr>
        <xdr:cNvPr id="73" name="Image 72" descr="Pictur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77</xdr:row>
      <xdr:rowOff>19050</xdr:rowOff>
    </xdr:from>
    <xdr:ext cx="2266950" cy="1333500"/>
    <xdr:pic>
      <xdr:nvPicPr>
        <xdr:cNvPr id="74" name="Image 73" descr="Picture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78</xdr:row>
      <xdr:rowOff>19050</xdr:rowOff>
    </xdr:from>
    <xdr:ext cx="2266950" cy="1333500"/>
    <xdr:pic>
      <xdr:nvPicPr>
        <xdr:cNvPr id="75" name="Image 74" descr="Picture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79</xdr:row>
      <xdr:rowOff>19050</xdr:rowOff>
    </xdr:from>
    <xdr:ext cx="2266950" cy="1333500"/>
    <xdr:pic>
      <xdr:nvPicPr>
        <xdr:cNvPr id="76" name="Image 75" descr="Picture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80</xdr:row>
      <xdr:rowOff>19050</xdr:rowOff>
    </xdr:from>
    <xdr:ext cx="2266950" cy="1333500"/>
    <xdr:pic>
      <xdr:nvPicPr>
        <xdr:cNvPr id="77" name="Image 76" descr="Picture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81</xdr:row>
      <xdr:rowOff>19050</xdr:rowOff>
    </xdr:from>
    <xdr:ext cx="2266950" cy="1333500"/>
    <xdr:pic>
      <xdr:nvPicPr>
        <xdr:cNvPr id="78" name="Image 77" descr="Pictur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82</xdr:row>
      <xdr:rowOff>19050</xdr:rowOff>
    </xdr:from>
    <xdr:ext cx="2266950" cy="1333500"/>
    <xdr:pic>
      <xdr:nvPicPr>
        <xdr:cNvPr id="79" name="Image 78" descr="Pictur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83</xdr:row>
      <xdr:rowOff>19050</xdr:rowOff>
    </xdr:from>
    <xdr:ext cx="2266950" cy="1333500"/>
    <xdr:pic>
      <xdr:nvPicPr>
        <xdr:cNvPr id="80" name="Image 79" descr="Pictur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84</xdr:row>
      <xdr:rowOff>19050</xdr:rowOff>
    </xdr:from>
    <xdr:ext cx="2266950" cy="1333500"/>
    <xdr:pic>
      <xdr:nvPicPr>
        <xdr:cNvPr id="81" name="Image 80" descr="Pictur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85</xdr:row>
      <xdr:rowOff>19050</xdr:rowOff>
    </xdr:from>
    <xdr:ext cx="2266950" cy="1333500"/>
    <xdr:pic>
      <xdr:nvPicPr>
        <xdr:cNvPr id="82" name="Image 81" descr="Picture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86</xdr:row>
      <xdr:rowOff>19050</xdr:rowOff>
    </xdr:from>
    <xdr:ext cx="2266950" cy="1333500"/>
    <xdr:pic>
      <xdr:nvPicPr>
        <xdr:cNvPr id="83" name="Image 82" descr="Pictur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87</xdr:row>
      <xdr:rowOff>19050</xdr:rowOff>
    </xdr:from>
    <xdr:ext cx="2266950" cy="1333500"/>
    <xdr:pic>
      <xdr:nvPicPr>
        <xdr:cNvPr id="84" name="Image 83" descr="Picture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88</xdr:row>
      <xdr:rowOff>19050</xdr:rowOff>
    </xdr:from>
    <xdr:ext cx="2266950" cy="1333500"/>
    <xdr:pic>
      <xdr:nvPicPr>
        <xdr:cNvPr id="85" name="Image 84" descr="Pictur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89</xdr:row>
      <xdr:rowOff>19050</xdr:rowOff>
    </xdr:from>
    <xdr:ext cx="2266950" cy="1333500"/>
    <xdr:pic>
      <xdr:nvPicPr>
        <xdr:cNvPr id="86" name="Image 85" descr="Pictur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90</xdr:row>
      <xdr:rowOff>19050</xdr:rowOff>
    </xdr:from>
    <xdr:ext cx="2266950" cy="1333500"/>
    <xdr:pic>
      <xdr:nvPicPr>
        <xdr:cNvPr id="87" name="Image 86" descr="Pictur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91</xdr:row>
      <xdr:rowOff>19050</xdr:rowOff>
    </xdr:from>
    <xdr:ext cx="2266950" cy="1333500"/>
    <xdr:pic>
      <xdr:nvPicPr>
        <xdr:cNvPr id="88" name="Image 87" descr="Pictur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92</xdr:row>
      <xdr:rowOff>19050</xdr:rowOff>
    </xdr:from>
    <xdr:ext cx="2266950" cy="1333500"/>
    <xdr:pic>
      <xdr:nvPicPr>
        <xdr:cNvPr id="89" name="Image 88" descr="Picture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93</xdr:row>
      <xdr:rowOff>19050</xdr:rowOff>
    </xdr:from>
    <xdr:ext cx="2266950" cy="1333500"/>
    <xdr:pic>
      <xdr:nvPicPr>
        <xdr:cNvPr id="90" name="Image 89" descr="Picture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94</xdr:row>
      <xdr:rowOff>19050</xdr:rowOff>
    </xdr:from>
    <xdr:ext cx="2266950" cy="1333500"/>
    <xdr:pic>
      <xdr:nvPicPr>
        <xdr:cNvPr id="91" name="Image 90" descr="Pictur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95</xdr:row>
      <xdr:rowOff>19050</xdr:rowOff>
    </xdr:from>
    <xdr:ext cx="2266950" cy="1333500"/>
    <xdr:pic>
      <xdr:nvPicPr>
        <xdr:cNvPr id="92" name="Image 91" descr="Pictur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96</xdr:row>
      <xdr:rowOff>19050</xdr:rowOff>
    </xdr:from>
    <xdr:ext cx="2266950" cy="1333500"/>
    <xdr:pic>
      <xdr:nvPicPr>
        <xdr:cNvPr id="93" name="Image 92" descr="Picture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97</xdr:row>
      <xdr:rowOff>19050</xdr:rowOff>
    </xdr:from>
    <xdr:ext cx="2266950" cy="1333500"/>
    <xdr:pic>
      <xdr:nvPicPr>
        <xdr:cNvPr id="94" name="Image 93" descr="Picture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98</xdr:row>
      <xdr:rowOff>19050</xdr:rowOff>
    </xdr:from>
    <xdr:ext cx="2266950" cy="1333500"/>
    <xdr:pic>
      <xdr:nvPicPr>
        <xdr:cNvPr id="95" name="Image 94" descr="Pictur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99</xdr:row>
      <xdr:rowOff>19050</xdr:rowOff>
    </xdr:from>
    <xdr:ext cx="2266950" cy="1333500"/>
    <xdr:pic>
      <xdr:nvPicPr>
        <xdr:cNvPr id="96" name="Image 95" descr="Picture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100</xdr:row>
      <xdr:rowOff>19050</xdr:rowOff>
    </xdr:from>
    <xdr:ext cx="2266950" cy="1333500"/>
    <xdr:pic>
      <xdr:nvPicPr>
        <xdr:cNvPr id="97" name="Image 96" descr="Picture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101</xdr:row>
      <xdr:rowOff>19050</xdr:rowOff>
    </xdr:from>
    <xdr:ext cx="2266950" cy="1333500"/>
    <xdr:pic>
      <xdr:nvPicPr>
        <xdr:cNvPr id="98" name="Image 97" descr="Picture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102</xdr:row>
      <xdr:rowOff>19050</xdr:rowOff>
    </xdr:from>
    <xdr:ext cx="2266950" cy="1333500"/>
    <xdr:pic>
      <xdr:nvPicPr>
        <xdr:cNvPr id="99" name="Image 98" descr="Picture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103</xdr:row>
      <xdr:rowOff>19050</xdr:rowOff>
    </xdr:from>
    <xdr:ext cx="2266950" cy="1333500"/>
    <xdr:pic>
      <xdr:nvPicPr>
        <xdr:cNvPr id="100" name="Image 99" descr="Picture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104</xdr:row>
      <xdr:rowOff>19050</xdr:rowOff>
    </xdr:from>
    <xdr:ext cx="2266950" cy="1333500"/>
    <xdr:pic>
      <xdr:nvPicPr>
        <xdr:cNvPr id="101" name="Image 100" descr="Picture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105</xdr:row>
      <xdr:rowOff>19050</xdr:rowOff>
    </xdr:from>
    <xdr:ext cx="2266950" cy="1333500"/>
    <xdr:pic>
      <xdr:nvPicPr>
        <xdr:cNvPr id="102" name="Image 101" descr="Picture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106</xdr:row>
      <xdr:rowOff>19050</xdr:rowOff>
    </xdr:from>
    <xdr:ext cx="2266950" cy="1333500"/>
    <xdr:pic>
      <xdr:nvPicPr>
        <xdr:cNvPr id="103" name="Image 102" descr="Picture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107</xdr:row>
      <xdr:rowOff>19050</xdr:rowOff>
    </xdr:from>
    <xdr:ext cx="2266950" cy="1333500"/>
    <xdr:pic>
      <xdr:nvPicPr>
        <xdr:cNvPr id="104" name="Image 103" descr="Picture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108</xdr:row>
      <xdr:rowOff>19050</xdr:rowOff>
    </xdr:from>
    <xdr:ext cx="2266950" cy="1333500"/>
    <xdr:pic>
      <xdr:nvPicPr>
        <xdr:cNvPr id="105" name="Image 104" descr="Picture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109</xdr:row>
      <xdr:rowOff>19050</xdr:rowOff>
    </xdr:from>
    <xdr:ext cx="2266950" cy="1333500"/>
    <xdr:pic>
      <xdr:nvPicPr>
        <xdr:cNvPr id="106" name="Image 105" descr="Picture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110</xdr:row>
      <xdr:rowOff>19050</xdr:rowOff>
    </xdr:from>
    <xdr:ext cx="2266950" cy="1333500"/>
    <xdr:pic>
      <xdr:nvPicPr>
        <xdr:cNvPr id="107" name="Image 106" descr="Picture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111</xdr:row>
      <xdr:rowOff>19050</xdr:rowOff>
    </xdr:from>
    <xdr:ext cx="2266950" cy="1333500"/>
    <xdr:pic>
      <xdr:nvPicPr>
        <xdr:cNvPr id="108" name="Image 107" descr="Picture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112</xdr:row>
      <xdr:rowOff>19050</xdr:rowOff>
    </xdr:from>
    <xdr:ext cx="2266950" cy="1333500"/>
    <xdr:pic>
      <xdr:nvPicPr>
        <xdr:cNvPr id="109" name="Image 108" descr="Picture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113</xdr:row>
      <xdr:rowOff>19050</xdr:rowOff>
    </xdr:from>
    <xdr:ext cx="2266950" cy="1333500"/>
    <xdr:pic>
      <xdr:nvPicPr>
        <xdr:cNvPr id="110" name="Image 109" descr="Pictur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114</xdr:row>
      <xdr:rowOff>19050</xdr:rowOff>
    </xdr:from>
    <xdr:ext cx="2266950" cy="1333500"/>
    <xdr:pic>
      <xdr:nvPicPr>
        <xdr:cNvPr id="111" name="Image 110" descr="Picture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115</xdr:row>
      <xdr:rowOff>19050</xdr:rowOff>
    </xdr:from>
    <xdr:ext cx="2266950" cy="1333500"/>
    <xdr:pic>
      <xdr:nvPicPr>
        <xdr:cNvPr id="112" name="Image 111" descr="Picture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115</xdr:row>
      <xdr:rowOff>0</xdr:rowOff>
    </xdr:from>
    <xdr:ext cx="952500" cy="533400"/>
    <xdr:pic>
      <xdr:nvPicPr>
        <xdr:cNvPr id="113" name="Image 112" descr="Picture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116</xdr:row>
      <xdr:rowOff>19050</xdr:rowOff>
    </xdr:from>
    <xdr:ext cx="2266950" cy="1333500"/>
    <xdr:pic>
      <xdr:nvPicPr>
        <xdr:cNvPr id="114" name="Image 113" descr="Picture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117</xdr:row>
      <xdr:rowOff>19050</xdr:rowOff>
    </xdr:from>
    <xdr:ext cx="2266950" cy="1333500"/>
    <xdr:pic>
      <xdr:nvPicPr>
        <xdr:cNvPr id="115" name="Image 114" descr="Picture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118</xdr:row>
      <xdr:rowOff>19050</xdr:rowOff>
    </xdr:from>
    <xdr:ext cx="2266950" cy="1333500"/>
    <xdr:pic>
      <xdr:nvPicPr>
        <xdr:cNvPr id="116" name="Image 115" descr="Picture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119</xdr:row>
      <xdr:rowOff>19050</xdr:rowOff>
    </xdr:from>
    <xdr:ext cx="2266950" cy="1333500"/>
    <xdr:pic>
      <xdr:nvPicPr>
        <xdr:cNvPr id="117" name="Image 116" descr="Picture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120</xdr:row>
      <xdr:rowOff>19050</xdr:rowOff>
    </xdr:from>
    <xdr:ext cx="2266950" cy="1333500"/>
    <xdr:pic>
      <xdr:nvPicPr>
        <xdr:cNvPr id="118" name="Image 117" descr="Pictur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121</xdr:row>
      <xdr:rowOff>19050</xdr:rowOff>
    </xdr:from>
    <xdr:ext cx="2266950" cy="1333500"/>
    <xdr:pic>
      <xdr:nvPicPr>
        <xdr:cNvPr id="119" name="Image 118" descr="Pictur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122</xdr:row>
      <xdr:rowOff>19050</xdr:rowOff>
    </xdr:from>
    <xdr:ext cx="2266950" cy="1333500"/>
    <xdr:pic>
      <xdr:nvPicPr>
        <xdr:cNvPr id="120" name="Image 119" descr="Picture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123</xdr:row>
      <xdr:rowOff>19050</xdr:rowOff>
    </xdr:from>
    <xdr:ext cx="2266950" cy="1333500"/>
    <xdr:pic>
      <xdr:nvPicPr>
        <xdr:cNvPr id="121" name="Image 120" descr="Picture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124</xdr:row>
      <xdr:rowOff>19050</xdr:rowOff>
    </xdr:from>
    <xdr:ext cx="2266950" cy="1333500"/>
    <xdr:pic>
      <xdr:nvPicPr>
        <xdr:cNvPr id="122" name="Image 121" descr="Picture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125</xdr:row>
      <xdr:rowOff>19050</xdr:rowOff>
    </xdr:from>
    <xdr:ext cx="2266950" cy="1333500"/>
    <xdr:pic>
      <xdr:nvPicPr>
        <xdr:cNvPr id="123" name="Image 122" descr="Picture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126</xdr:row>
      <xdr:rowOff>19050</xdr:rowOff>
    </xdr:from>
    <xdr:ext cx="2266950" cy="1333500"/>
    <xdr:pic>
      <xdr:nvPicPr>
        <xdr:cNvPr id="124" name="Image 123" descr="Picture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127</xdr:row>
      <xdr:rowOff>19050</xdr:rowOff>
    </xdr:from>
    <xdr:ext cx="2266950" cy="1333500"/>
    <xdr:pic>
      <xdr:nvPicPr>
        <xdr:cNvPr id="125" name="Image 124" descr="Picture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128</xdr:row>
      <xdr:rowOff>19050</xdr:rowOff>
    </xdr:from>
    <xdr:ext cx="2266950" cy="1333500"/>
    <xdr:pic>
      <xdr:nvPicPr>
        <xdr:cNvPr id="126" name="Image 125" descr="Picture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129</xdr:row>
      <xdr:rowOff>19050</xdr:rowOff>
    </xdr:from>
    <xdr:ext cx="2266950" cy="1333500"/>
    <xdr:pic>
      <xdr:nvPicPr>
        <xdr:cNvPr id="127" name="Image 126" descr="Picture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130</xdr:row>
      <xdr:rowOff>19050</xdr:rowOff>
    </xdr:from>
    <xdr:ext cx="2266950" cy="1333500"/>
    <xdr:pic>
      <xdr:nvPicPr>
        <xdr:cNvPr id="128" name="Image 127" descr="Picture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131</xdr:row>
      <xdr:rowOff>19050</xdr:rowOff>
    </xdr:from>
    <xdr:ext cx="2266950" cy="1333500"/>
    <xdr:pic>
      <xdr:nvPicPr>
        <xdr:cNvPr id="129" name="Image 128" descr="Picture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132</xdr:row>
      <xdr:rowOff>19050</xdr:rowOff>
    </xdr:from>
    <xdr:ext cx="2266950" cy="1333500"/>
    <xdr:pic>
      <xdr:nvPicPr>
        <xdr:cNvPr id="130" name="Image 129" descr="Picture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133</xdr:row>
      <xdr:rowOff>19050</xdr:rowOff>
    </xdr:from>
    <xdr:ext cx="2266950" cy="1333500"/>
    <xdr:pic>
      <xdr:nvPicPr>
        <xdr:cNvPr id="131" name="Image 130" descr="Picture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134</xdr:row>
      <xdr:rowOff>19050</xdr:rowOff>
    </xdr:from>
    <xdr:ext cx="2266950" cy="1333500"/>
    <xdr:pic>
      <xdr:nvPicPr>
        <xdr:cNvPr id="132" name="Image 131" descr="Picture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135</xdr:row>
      <xdr:rowOff>19050</xdr:rowOff>
    </xdr:from>
    <xdr:ext cx="2266950" cy="1333500"/>
    <xdr:pic>
      <xdr:nvPicPr>
        <xdr:cNvPr id="133" name="Image 132" descr="Picture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136</xdr:row>
      <xdr:rowOff>19050</xdr:rowOff>
    </xdr:from>
    <xdr:ext cx="2266950" cy="1333500"/>
    <xdr:pic>
      <xdr:nvPicPr>
        <xdr:cNvPr id="134" name="Image 133" descr="Picture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137</xdr:row>
      <xdr:rowOff>19050</xdr:rowOff>
    </xdr:from>
    <xdr:ext cx="2266950" cy="1333500"/>
    <xdr:pic>
      <xdr:nvPicPr>
        <xdr:cNvPr id="135" name="Image 134" descr="Picture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138</xdr:row>
      <xdr:rowOff>19050</xdr:rowOff>
    </xdr:from>
    <xdr:ext cx="2266950" cy="1333500"/>
    <xdr:pic>
      <xdr:nvPicPr>
        <xdr:cNvPr id="136" name="Image 135" descr="Picture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139</xdr:row>
      <xdr:rowOff>19050</xdr:rowOff>
    </xdr:from>
    <xdr:ext cx="2266950" cy="1333500"/>
    <xdr:pic>
      <xdr:nvPicPr>
        <xdr:cNvPr id="137" name="Image 136" descr="Picture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140</xdr:row>
      <xdr:rowOff>19050</xdr:rowOff>
    </xdr:from>
    <xdr:ext cx="2266950" cy="1333500"/>
    <xdr:pic>
      <xdr:nvPicPr>
        <xdr:cNvPr id="138" name="Image 137" descr="Pictur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141</xdr:row>
      <xdr:rowOff>19050</xdr:rowOff>
    </xdr:from>
    <xdr:ext cx="2266950" cy="1333500"/>
    <xdr:pic>
      <xdr:nvPicPr>
        <xdr:cNvPr id="139" name="Image 138" descr="Pictur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142</xdr:row>
      <xdr:rowOff>19050</xdr:rowOff>
    </xdr:from>
    <xdr:ext cx="2266950" cy="1333500"/>
    <xdr:pic>
      <xdr:nvPicPr>
        <xdr:cNvPr id="140" name="Image 139" descr="Pictur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143</xdr:row>
      <xdr:rowOff>19050</xdr:rowOff>
    </xdr:from>
    <xdr:ext cx="2266950" cy="1333500"/>
    <xdr:pic>
      <xdr:nvPicPr>
        <xdr:cNvPr id="141" name="Image 140" descr="Pictur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144</xdr:row>
      <xdr:rowOff>19050</xdr:rowOff>
    </xdr:from>
    <xdr:ext cx="2266950" cy="1333500"/>
    <xdr:pic>
      <xdr:nvPicPr>
        <xdr:cNvPr id="142" name="Image 141" descr="Pictur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145</xdr:row>
      <xdr:rowOff>19050</xdr:rowOff>
    </xdr:from>
    <xdr:ext cx="2266950" cy="1333500"/>
    <xdr:pic>
      <xdr:nvPicPr>
        <xdr:cNvPr id="143" name="Image 142" descr="Pictur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146</xdr:row>
      <xdr:rowOff>19050</xdr:rowOff>
    </xdr:from>
    <xdr:ext cx="2266950" cy="1333500"/>
    <xdr:pic>
      <xdr:nvPicPr>
        <xdr:cNvPr id="144" name="Image 143" descr="Picture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147</xdr:row>
      <xdr:rowOff>19050</xdr:rowOff>
    </xdr:from>
    <xdr:ext cx="2266950" cy="1333500"/>
    <xdr:pic>
      <xdr:nvPicPr>
        <xdr:cNvPr id="145" name="Image 144" descr="Picture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148</xdr:row>
      <xdr:rowOff>19050</xdr:rowOff>
    </xdr:from>
    <xdr:ext cx="2266950" cy="1333500"/>
    <xdr:pic>
      <xdr:nvPicPr>
        <xdr:cNvPr id="146" name="Image 145" descr="Picture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149</xdr:row>
      <xdr:rowOff>19050</xdr:rowOff>
    </xdr:from>
    <xdr:ext cx="2266950" cy="1333500"/>
    <xdr:pic>
      <xdr:nvPicPr>
        <xdr:cNvPr id="147" name="Image 146" descr="Picture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150</xdr:row>
      <xdr:rowOff>19050</xdr:rowOff>
    </xdr:from>
    <xdr:ext cx="2266950" cy="1333500"/>
    <xdr:pic>
      <xdr:nvPicPr>
        <xdr:cNvPr id="148" name="Image 147" descr="Picture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151</xdr:row>
      <xdr:rowOff>19050</xdr:rowOff>
    </xdr:from>
    <xdr:ext cx="2266950" cy="1333500"/>
    <xdr:pic>
      <xdr:nvPicPr>
        <xdr:cNvPr id="149" name="Image 148" descr="Picture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152</xdr:row>
      <xdr:rowOff>19050</xdr:rowOff>
    </xdr:from>
    <xdr:ext cx="2266950" cy="1333500"/>
    <xdr:pic>
      <xdr:nvPicPr>
        <xdr:cNvPr id="150" name="Image 149" descr="Picture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153</xdr:row>
      <xdr:rowOff>19050</xdr:rowOff>
    </xdr:from>
    <xdr:ext cx="2266950" cy="1333500"/>
    <xdr:pic>
      <xdr:nvPicPr>
        <xdr:cNvPr id="151" name="Image 150" descr="Picture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154</xdr:row>
      <xdr:rowOff>19050</xdr:rowOff>
    </xdr:from>
    <xdr:ext cx="2266950" cy="1333500"/>
    <xdr:pic>
      <xdr:nvPicPr>
        <xdr:cNvPr id="152" name="Image 151" descr="Picture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155</xdr:row>
      <xdr:rowOff>19050</xdr:rowOff>
    </xdr:from>
    <xdr:ext cx="2266950" cy="1333500"/>
    <xdr:pic>
      <xdr:nvPicPr>
        <xdr:cNvPr id="153" name="Image 152" descr="Picture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156</xdr:row>
      <xdr:rowOff>19050</xdr:rowOff>
    </xdr:from>
    <xdr:ext cx="2266950" cy="1333500"/>
    <xdr:pic>
      <xdr:nvPicPr>
        <xdr:cNvPr id="154" name="Image 153" descr="Picture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157</xdr:row>
      <xdr:rowOff>19050</xdr:rowOff>
    </xdr:from>
    <xdr:ext cx="2266950" cy="1333500"/>
    <xdr:pic>
      <xdr:nvPicPr>
        <xdr:cNvPr id="155" name="Image 154" descr="Picture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158</xdr:row>
      <xdr:rowOff>19050</xdr:rowOff>
    </xdr:from>
    <xdr:ext cx="2266950" cy="1333500"/>
    <xdr:pic>
      <xdr:nvPicPr>
        <xdr:cNvPr id="156" name="Image 155" descr="Picture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159</xdr:row>
      <xdr:rowOff>19050</xdr:rowOff>
    </xdr:from>
    <xdr:ext cx="2266950" cy="1333500"/>
    <xdr:pic>
      <xdr:nvPicPr>
        <xdr:cNvPr id="157" name="Image 156" descr="Picture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160</xdr:row>
      <xdr:rowOff>19050</xdr:rowOff>
    </xdr:from>
    <xdr:ext cx="2266950" cy="1333500"/>
    <xdr:pic>
      <xdr:nvPicPr>
        <xdr:cNvPr id="158" name="Image 157" descr="Picture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161</xdr:row>
      <xdr:rowOff>19050</xdr:rowOff>
    </xdr:from>
    <xdr:ext cx="2266950" cy="1333500"/>
    <xdr:pic>
      <xdr:nvPicPr>
        <xdr:cNvPr id="159" name="Image 158" descr="Pictur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162</xdr:row>
      <xdr:rowOff>19050</xdr:rowOff>
    </xdr:from>
    <xdr:ext cx="2266950" cy="1333500"/>
    <xdr:pic>
      <xdr:nvPicPr>
        <xdr:cNvPr id="160" name="Image 159" descr="Picture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163</xdr:row>
      <xdr:rowOff>19050</xdr:rowOff>
    </xdr:from>
    <xdr:ext cx="2266950" cy="1333500"/>
    <xdr:pic>
      <xdr:nvPicPr>
        <xdr:cNvPr id="161" name="Image 160" descr="Pictur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164</xdr:row>
      <xdr:rowOff>19050</xdr:rowOff>
    </xdr:from>
    <xdr:ext cx="2266950" cy="1333500"/>
    <xdr:pic>
      <xdr:nvPicPr>
        <xdr:cNvPr id="162" name="Image 161" descr="Pictur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165</xdr:row>
      <xdr:rowOff>19050</xdr:rowOff>
    </xdr:from>
    <xdr:ext cx="2266950" cy="1333500"/>
    <xdr:pic>
      <xdr:nvPicPr>
        <xdr:cNvPr id="163" name="Image 162" descr="Picture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166</xdr:row>
      <xdr:rowOff>19050</xdr:rowOff>
    </xdr:from>
    <xdr:ext cx="2266950" cy="1333500"/>
    <xdr:pic>
      <xdr:nvPicPr>
        <xdr:cNvPr id="164" name="Image 163" descr="Picture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167</xdr:row>
      <xdr:rowOff>19050</xdr:rowOff>
    </xdr:from>
    <xdr:ext cx="2266950" cy="1333500"/>
    <xdr:pic>
      <xdr:nvPicPr>
        <xdr:cNvPr id="165" name="Image 164" descr="Picture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168</xdr:row>
      <xdr:rowOff>19050</xdr:rowOff>
    </xdr:from>
    <xdr:ext cx="2266950" cy="1333500"/>
    <xdr:pic>
      <xdr:nvPicPr>
        <xdr:cNvPr id="166" name="Image 165" descr="Picture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169</xdr:row>
      <xdr:rowOff>19050</xdr:rowOff>
    </xdr:from>
    <xdr:ext cx="2266950" cy="1333500"/>
    <xdr:pic>
      <xdr:nvPicPr>
        <xdr:cNvPr id="167" name="Image 166" descr="Picture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170</xdr:row>
      <xdr:rowOff>19050</xdr:rowOff>
    </xdr:from>
    <xdr:ext cx="2266950" cy="1333500"/>
    <xdr:pic>
      <xdr:nvPicPr>
        <xdr:cNvPr id="168" name="Image 167" descr="Pictur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171</xdr:row>
      <xdr:rowOff>19050</xdr:rowOff>
    </xdr:from>
    <xdr:ext cx="2266950" cy="1333500"/>
    <xdr:pic>
      <xdr:nvPicPr>
        <xdr:cNvPr id="169" name="Image 168" descr="Picture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172</xdr:row>
      <xdr:rowOff>19050</xdr:rowOff>
    </xdr:from>
    <xdr:ext cx="2266950" cy="1333500"/>
    <xdr:pic>
      <xdr:nvPicPr>
        <xdr:cNvPr id="170" name="Image 169" descr="Pictur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173</xdr:row>
      <xdr:rowOff>19050</xdr:rowOff>
    </xdr:from>
    <xdr:ext cx="2266950" cy="1333500"/>
    <xdr:pic>
      <xdr:nvPicPr>
        <xdr:cNvPr id="171" name="Image 170" descr="Picture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174</xdr:row>
      <xdr:rowOff>19050</xdr:rowOff>
    </xdr:from>
    <xdr:ext cx="2266950" cy="1333500"/>
    <xdr:pic>
      <xdr:nvPicPr>
        <xdr:cNvPr id="172" name="Image 171" descr="Picture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175</xdr:row>
      <xdr:rowOff>19050</xdr:rowOff>
    </xdr:from>
    <xdr:ext cx="2266950" cy="1333500"/>
    <xdr:pic>
      <xdr:nvPicPr>
        <xdr:cNvPr id="173" name="Image 172" descr="Picture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176</xdr:row>
      <xdr:rowOff>19050</xdr:rowOff>
    </xdr:from>
    <xdr:ext cx="2266950" cy="1333500"/>
    <xdr:pic>
      <xdr:nvPicPr>
        <xdr:cNvPr id="174" name="Image 173" descr="Picture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177</xdr:row>
      <xdr:rowOff>19050</xdr:rowOff>
    </xdr:from>
    <xdr:ext cx="2266950" cy="1333500"/>
    <xdr:pic>
      <xdr:nvPicPr>
        <xdr:cNvPr id="175" name="Image 174" descr="Picture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178</xdr:row>
      <xdr:rowOff>19050</xdr:rowOff>
    </xdr:from>
    <xdr:ext cx="2266950" cy="1333500"/>
    <xdr:pic>
      <xdr:nvPicPr>
        <xdr:cNvPr id="176" name="Image 175" descr="Picture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179</xdr:row>
      <xdr:rowOff>19050</xdr:rowOff>
    </xdr:from>
    <xdr:ext cx="2266950" cy="1333500"/>
    <xdr:pic>
      <xdr:nvPicPr>
        <xdr:cNvPr id="177" name="Image 176" descr="Picture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180</xdr:row>
      <xdr:rowOff>19050</xdr:rowOff>
    </xdr:from>
    <xdr:ext cx="2266950" cy="1333500"/>
    <xdr:pic>
      <xdr:nvPicPr>
        <xdr:cNvPr id="178" name="Image 177" descr="Picture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181</xdr:row>
      <xdr:rowOff>19050</xdr:rowOff>
    </xdr:from>
    <xdr:ext cx="2266950" cy="1333500"/>
    <xdr:pic>
      <xdr:nvPicPr>
        <xdr:cNvPr id="179" name="Image 178" descr="Picture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182</xdr:row>
      <xdr:rowOff>19050</xdr:rowOff>
    </xdr:from>
    <xdr:ext cx="2266950" cy="1333500"/>
    <xdr:pic>
      <xdr:nvPicPr>
        <xdr:cNvPr id="180" name="Image 179" descr="Picture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183</xdr:row>
      <xdr:rowOff>19050</xdr:rowOff>
    </xdr:from>
    <xdr:ext cx="2266950" cy="1333500"/>
    <xdr:pic>
      <xdr:nvPicPr>
        <xdr:cNvPr id="181" name="Image 180" descr="Picture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184</xdr:row>
      <xdr:rowOff>19050</xdr:rowOff>
    </xdr:from>
    <xdr:ext cx="2266950" cy="1333500"/>
    <xdr:pic>
      <xdr:nvPicPr>
        <xdr:cNvPr id="182" name="Image 181" descr="Picture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185</xdr:row>
      <xdr:rowOff>19050</xdr:rowOff>
    </xdr:from>
    <xdr:ext cx="2266950" cy="1333500"/>
    <xdr:pic>
      <xdr:nvPicPr>
        <xdr:cNvPr id="183" name="Image 182" descr="Picture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186</xdr:row>
      <xdr:rowOff>19050</xdr:rowOff>
    </xdr:from>
    <xdr:ext cx="2266950" cy="1333500"/>
    <xdr:pic>
      <xdr:nvPicPr>
        <xdr:cNvPr id="184" name="Image 183" descr="Picture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187</xdr:row>
      <xdr:rowOff>19050</xdr:rowOff>
    </xdr:from>
    <xdr:ext cx="2266950" cy="1333500"/>
    <xdr:pic>
      <xdr:nvPicPr>
        <xdr:cNvPr id="185" name="Image 184" descr="Picture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188</xdr:row>
      <xdr:rowOff>19050</xdr:rowOff>
    </xdr:from>
    <xdr:ext cx="2266950" cy="1333500"/>
    <xdr:pic>
      <xdr:nvPicPr>
        <xdr:cNvPr id="186" name="Image 185" descr="Picture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189</xdr:row>
      <xdr:rowOff>19050</xdr:rowOff>
    </xdr:from>
    <xdr:ext cx="2266950" cy="1333500"/>
    <xdr:pic>
      <xdr:nvPicPr>
        <xdr:cNvPr id="187" name="Image 186" descr="Picture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190</xdr:row>
      <xdr:rowOff>19050</xdr:rowOff>
    </xdr:from>
    <xdr:ext cx="2266950" cy="1333500"/>
    <xdr:pic>
      <xdr:nvPicPr>
        <xdr:cNvPr id="188" name="Image 187" descr="Picture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191</xdr:row>
      <xdr:rowOff>19050</xdr:rowOff>
    </xdr:from>
    <xdr:ext cx="2266950" cy="1333500"/>
    <xdr:pic>
      <xdr:nvPicPr>
        <xdr:cNvPr id="189" name="Image 188" descr="Picture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192</xdr:row>
      <xdr:rowOff>19050</xdr:rowOff>
    </xdr:from>
    <xdr:ext cx="2266950" cy="1333500"/>
    <xdr:pic>
      <xdr:nvPicPr>
        <xdr:cNvPr id="190" name="Image 189" descr="Picture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193</xdr:row>
      <xdr:rowOff>19050</xdr:rowOff>
    </xdr:from>
    <xdr:ext cx="2266950" cy="1333500"/>
    <xdr:pic>
      <xdr:nvPicPr>
        <xdr:cNvPr id="191" name="Image 190" descr="Picture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194</xdr:row>
      <xdr:rowOff>19050</xdr:rowOff>
    </xdr:from>
    <xdr:ext cx="2266950" cy="1333500"/>
    <xdr:pic>
      <xdr:nvPicPr>
        <xdr:cNvPr id="192" name="Image 191" descr="Picture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195</xdr:row>
      <xdr:rowOff>19050</xdr:rowOff>
    </xdr:from>
    <xdr:ext cx="2266950" cy="1333500"/>
    <xdr:pic>
      <xdr:nvPicPr>
        <xdr:cNvPr id="193" name="Image 192" descr="Picture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196</xdr:row>
      <xdr:rowOff>19050</xdr:rowOff>
    </xdr:from>
    <xdr:ext cx="2266950" cy="1333500"/>
    <xdr:pic>
      <xdr:nvPicPr>
        <xdr:cNvPr id="194" name="Image 193" descr="Picture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197</xdr:row>
      <xdr:rowOff>19050</xdr:rowOff>
    </xdr:from>
    <xdr:ext cx="2266950" cy="1333500"/>
    <xdr:pic>
      <xdr:nvPicPr>
        <xdr:cNvPr id="195" name="Image 194" descr="Picture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198</xdr:row>
      <xdr:rowOff>19050</xdr:rowOff>
    </xdr:from>
    <xdr:ext cx="2266950" cy="1333500"/>
    <xdr:pic>
      <xdr:nvPicPr>
        <xdr:cNvPr id="196" name="Image 195" descr="Picture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199</xdr:row>
      <xdr:rowOff>19050</xdr:rowOff>
    </xdr:from>
    <xdr:ext cx="2266950" cy="1333500"/>
    <xdr:pic>
      <xdr:nvPicPr>
        <xdr:cNvPr id="197" name="Image 196" descr="Picture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200</xdr:row>
      <xdr:rowOff>19050</xdr:rowOff>
    </xdr:from>
    <xdr:ext cx="2266950" cy="1333500"/>
    <xdr:pic>
      <xdr:nvPicPr>
        <xdr:cNvPr id="198" name="Image 197" descr="Picture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201</xdr:row>
      <xdr:rowOff>19050</xdr:rowOff>
    </xdr:from>
    <xdr:ext cx="2266950" cy="1333500"/>
    <xdr:pic>
      <xdr:nvPicPr>
        <xdr:cNvPr id="199" name="Image 198" descr="Picture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202</xdr:row>
      <xdr:rowOff>19050</xdr:rowOff>
    </xdr:from>
    <xdr:ext cx="2266950" cy="1333500"/>
    <xdr:pic>
      <xdr:nvPicPr>
        <xdr:cNvPr id="200" name="Image 199" descr="Picture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203</xdr:row>
      <xdr:rowOff>19050</xdr:rowOff>
    </xdr:from>
    <xdr:ext cx="2266950" cy="1333500"/>
    <xdr:pic>
      <xdr:nvPicPr>
        <xdr:cNvPr id="201" name="Image 200" descr="Picture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204</xdr:row>
      <xdr:rowOff>19050</xdr:rowOff>
    </xdr:from>
    <xdr:ext cx="2266950" cy="1333500"/>
    <xdr:pic>
      <xdr:nvPicPr>
        <xdr:cNvPr id="202" name="Image 201" descr="Picture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205</xdr:row>
      <xdr:rowOff>19050</xdr:rowOff>
    </xdr:from>
    <xdr:ext cx="2266950" cy="1333500"/>
    <xdr:pic>
      <xdr:nvPicPr>
        <xdr:cNvPr id="203" name="Image 202" descr="Picture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206</xdr:row>
      <xdr:rowOff>19050</xdr:rowOff>
    </xdr:from>
    <xdr:ext cx="2266950" cy="1333500"/>
    <xdr:pic>
      <xdr:nvPicPr>
        <xdr:cNvPr id="204" name="Image 203" descr="Picture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207</xdr:row>
      <xdr:rowOff>19050</xdr:rowOff>
    </xdr:from>
    <xdr:ext cx="2266950" cy="1333500"/>
    <xdr:pic>
      <xdr:nvPicPr>
        <xdr:cNvPr id="205" name="Image 204" descr="Picture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208</xdr:row>
      <xdr:rowOff>19050</xdr:rowOff>
    </xdr:from>
    <xdr:ext cx="2266950" cy="1333500"/>
    <xdr:pic>
      <xdr:nvPicPr>
        <xdr:cNvPr id="206" name="Image 205" descr="Picture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209</xdr:row>
      <xdr:rowOff>19050</xdr:rowOff>
    </xdr:from>
    <xdr:ext cx="2266950" cy="1333500"/>
    <xdr:pic>
      <xdr:nvPicPr>
        <xdr:cNvPr id="207" name="Image 206" descr="Picture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210</xdr:row>
      <xdr:rowOff>19050</xdr:rowOff>
    </xdr:from>
    <xdr:ext cx="2266950" cy="1333500"/>
    <xdr:pic>
      <xdr:nvPicPr>
        <xdr:cNvPr id="208" name="Image 207" descr="Picture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211</xdr:row>
      <xdr:rowOff>19050</xdr:rowOff>
    </xdr:from>
    <xdr:ext cx="2266950" cy="1333500"/>
    <xdr:pic>
      <xdr:nvPicPr>
        <xdr:cNvPr id="209" name="Image 208" descr="Picture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211</xdr:row>
      <xdr:rowOff>0</xdr:rowOff>
    </xdr:from>
    <xdr:ext cx="952500" cy="533400"/>
    <xdr:pic>
      <xdr:nvPicPr>
        <xdr:cNvPr id="210" name="Image 209" descr="Picture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212</xdr:row>
      <xdr:rowOff>19050</xdr:rowOff>
    </xdr:from>
    <xdr:ext cx="2266950" cy="1333500"/>
    <xdr:pic>
      <xdr:nvPicPr>
        <xdr:cNvPr id="211" name="Image 210" descr="Picture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213</xdr:row>
      <xdr:rowOff>19050</xdr:rowOff>
    </xdr:from>
    <xdr:ext cx="2266950" cy="1333500"/>
    <xdr:pic>
      <xdr:nvPicPr>
        <xdr:cNvPr id="212" name="Image 211" descr="Picture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214</xdr:row>
      <xdr:rowOff>19050</xdr:rowOff>
    </xdr:from>
    <xdr:ext cx="2266950" cy="1333500"/>
    <xdr:pic>
      <xdr:nvPicPr>
        <xdr:cNvPr id="213" name="Image 212" descr="Picture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215</xdr:row>
      <xdr:rowOff>19050</xdr:rowOff>
    </xdr:from>
    <xdr:ext cx="2266950" cy="1333500"/>
    <xdr:pic>
      <xdr:nvPicPr>
        <xdr:cNvPr id="214" name="Image 213" descr="Picture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216</xdr:row>
      <xdr:rowOff>19050</xdr:rowOff>
    </xdr:from>
    <xdr:ext cx="2266950" cy="1333500"/>
    <xdr:pic>
      <xdr:nvPicPr>
        <xdr:cNvPr id="215" name="Image 214" descr="Picture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217</xdr:row>
      <xdr:rowOff>19050</xdr:rowOff>
    </xdr:from>
    <xdr:ext cx="2266950" cy="1333500"/>
    <xdr:pic>
      <xdr:nvPicPr>
        <xdr:cNvPr id="216" name="Image 215" descr="Picture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218</xdr:row>
      <xdr:rowOff>19050</xdr:rowOff>
    </xdr:from>
    <xdr:ext cx="2266950" cy="1333500"/>
    <xdr:pic>
      <xdr:nvPicPr>
        <xdr:cNvPr id="217" name="Image 216" descr="Picture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219</xdr:row>
      <xdr:rowOff>19050</xdr:rowOff>
    </xdr:from>
    <xdr:ext cx="2266950" cy="1333500"/>
    <xdr:pic>
      <xdr:nvPicPr>
        <xdr:cNvPr id="218" name="Image 217" descr="Picture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219</xdr:row>
      <xdr:rowOff>0</xdr:rowOff>
    </xdr:from>
    <xdr:ext cx="952500" cy="533400"/>
    <xdr:pic>
      <xdr:nvPicPr>
        <xdr:cNvPr id="219" name="Image 218" descr="Picture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220</xdr:row>
      <xdr:rowOff>19050</xdr:rowOff>
    </xdr:from>
    <xdr:ext cx="2266950" cy="1333500"/>
    <xdr:pic>
      <xdr:nvPicPr>
        <xdr:cNvPr id="220" name="Image 219" descr="Picture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221</xdr:row>
      <xdr:rowOff>19050</xdr:rowOff>
    </xdr:from>
    <xdr:ext cx="2266950" cy="1333500"/>
    <xdr:pic>
      <xdr:nvPicPr>
        <xdr:cNvPr id="221" name="Image 220" descr="Picture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222</xdr:row>
      <xdr:rowOff>19050</xdr:rowOff>
    </xdr:from>
    <xdr:ext cx="2266950" cy="1333500"/>
    <xdr:pic>
      <xdr:nvPicPr>
        <xdr:cNvPr id="222" name="Image 221" descr="Picture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223</xdr:row>
      <xdr:rowOff>19050</xdr:rowOff>
    </xdr:from>
    <xdr:ext cx="2266950" cy="1333500"/>
    <xdr:pic>
      <xdr:nvPicPr>
        <xdr:cNvPr id="223" name="Image 222" descr="Picture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224</xdr:row>
      <xdr:rowOff>19050</xdr:rowOff>
    </xdr:from>
    <xdr:ext cx="2266950" cy="1333500"/>
    <xdr:pic>
      <xdr:nvPicPr>
        <xdr:cNvPr id="224" name="Image 223" descr="Picture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225</xdr:row>
      <xdr:rowOff>19050</xdr:rowOff>
    </xdr:from>
    <xdr:ext cx="2266950" cy="1333500"/>
    <xdr:pic>
      <xdr:nvPicPr>
        <xdr:cNvPr id="225" name="Image 224" descr="Picture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226</xdr:row>
      <xdr:rowOff>19050</xdr:rowOff>
    </xdr:from>
    <xdr:ext cx="2266950" cy="1333500"/>
    <xdr:pic>
      <xdr:nvPicPr>
        <xdr:cNvPr id="226" name="Image 225" descr="Picture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227</xdr:row>
      <xdr:rowOff>19050</xdr:rowOff>
    </xdr:from>
    <xdr:ext cx="2266950" cy="1333500"/>
    <xdr:pic>
      <xdr:nvPicPr>
        <xdr:cNvPr id="227" name="Image 226" descr="Picture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228</xdr:row>
      <xdr:rowOff>19050</xdr:rowOff>
    </xdr:from>
    <xdr:ext cx="2266950" cy="1333500"/>
    <xdr:pic>
      <xdr:nvPicPr>
        <xdr:cNvPr id="228" name="Image 227" descr="Picture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229</xdr:row>
      <xdr:rowOff>19050</xdr:rowOff>
    </xdr:from>
    <xdr:ext cx="2266950" cy="1333500"/>
    <xdr:pic>
      <xdr:nvPicPr>
        <xdr:cNvPr id="229" name="Image 228" descr="Picture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230</xdr:row>
      <xdr:rowOff>19050</xdr:rowOff>
    </xdr:from>
    <xdr:ext cx="2266950" cy="1333500"/>
    <xdr:pic>
      <xdr:nvPicPr>
        <xdr:cNvPr id="230" name="Image 229" descr="Picture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231</xdr:row>
      <xdr:rowOff>19050</xdr:rowOff>
    </xdr:from>
    <xdr:ext cx="2266950" cy="1333500"/>
    <xdr:pic>
      <xdr:nvPicPr>
        <xdr:cNvPr id="231" name="Image 230" descr="Picture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232</xdr:row>
      <xdr:rowOff>19050</xdr:rowOff>
    </xdr:from>
    <xdr:ext cx="2266950" cy="1333500"/>
    <xdr:pic>
      <xdr:nvPicPr>
        <xdr:cNvPr id="232" name="Image 231" descr="Picture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233</xdr:row>
      <xdr:rowOff>19050</xdr:rowOff>
    </xdr:from>
    <xdr:ext cx="2266950" cy="1333500"/>
    <xdr:pic>
      <xdr:nvPicPr>
        <xdr:cNvPr id="233" name="Image 232" descr="Pictur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234</xdr:row>
      <xdr:rowOff>19050</xdr:rowOff>
    </xdr:from>
    <xdr:ext cx="2266950" cy="1333500"/>
    <xdr:pic>
      <xdr:nvPicPr>
        <xdr:cNvPr id="234" name="Image 233" descr="Pictur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235</xdr:row>
      <xdr:rowOff>19050</xdr:rowOff>
    </xdr:from>
    <xdr:ext cx="2266950" cy="1333500"/>
    <xdr:pic>
      <xdr:nvPicPr>
        <xdr:cNvPr id="235" name="Image 234" descr="Picture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236</xdr:row>
      <xdr:rowOff>19050</xdr:rowOff>
    </xdr:from>
    <xdr:ext cx="2266950" cy="1333500"/>
    <xdr:pic>
      <xdr:nvPicPr>
        <xdr:cNvPr id="236" name="Image 235" descr="Picture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237</xdr:row>
      <xdr:rowOff>19050</xdr:rowOff>
    </xdr:from>
    <xdr:ext cx="2266950" cy="1333500"/>
    <xdr:pic>
      <xdr:nvPicPr>
        <xdr:cNvPr id="237" name="Image 236" descr="Picture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238</xdr:row>
      <xdr:rowOff>19050</xdr:rowOff>
    </xdr:from>
    <xdr:ext cx="2266950" cy="1333500"/>
    <xdr:pic>
      <xdr:nvPicPr>
        <xdr:cNvPr id="238" name="Image 237" descr="Picture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239</xdr:row>
      <xdr:rowOff>19050</xdr:rowOff>
    </xdr:from>
    <xdr:ext cx="2266950" cy="1333500"/>
    <xdr:pic>
      <xdr:nvPicPr>
        <xdr:cNvPr id="239" name="Image 238" descr="Picture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240</xdr:row>
      <xdr:rowOff>19050</xdr:rowOff>
    </xdr:from>
    <xdr:ext cx="2266950" cy="1333500"/>
    <xdr:pic>
      <xdr:nvPicPr>
        <xdr:cNvPr id="240" name="Image 239" descr="Picture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241</xdr:row>
      <xdr:rowOff>19050</xdr:rowOff>
    </xdr:from>
    <xdr:ext cx="2266950" cy="1333500"/>
    <xdr:pic>
      <xdr:nvPicPr>
        <xdr:cNvPr id="241" name="Image 240" descr="Picture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242</xdr:row>
      <xdr:rowOff>19050</xdr:rowOff>
    </xdr:from>
    <xdr:ext cx="2266950" cy="1333500"/>
    <xdr:pic>
      <xdr:nvPicPr>
        <xdr:cNvPr id="242" name="Image 241" descr="Picture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243</xdr:row>
      <xdr:rowOff>19050</xdr:rowOff>
    </xdr:from>
    <xdr:ext cx="2266950" cy="1333500"/>
    <xdr:pic>
      <xdr:nvPicPr>
        <xdr:cNvPr id="243" name="Image 242" descr="Picture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244</xdr:row>
      <xdr:rowOff>19050</xdr:rowOff>
    </xdr:from>
    <xdr:ext cx="2266950" cy="1333500"/>
    <xdr:pic>
      <xdr:nvPicPr>
        <xdr:cNvPr id="244" name="Image 243" descr="Picture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245</xdr:row>
      <xdr:rowOff>19050</xdr:rowOff>
    </xdr:from>
    <xdr:ext cx="2266950" cy="1333500"/>
    <xdr:pic>
      <xdr:nvPicPr>
        <xdr:cNvPr id="245" name="Image 244" descr="Picture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246</xdr:row>
      <xdr:rowOff>19050</xdr:rowOff>
    </xdr:from>
    <xdr:ext cx="2266950" cy="1333500"/>
    <xdr:pic>
      <xdr:nvPicPr>
        <xdr:cNvPr id="246" name="Image 245" descr="Picture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247</xdr:row>
      <xdr:rowOff>19050</xdr:rowOff>
    </xdr:from>
    <xdr:ext cx="2266950" cy="1333500"/>
    <xdr:pic>
      <xdr:nvPicPr>
        <xdr:cNvPr id="247" name="Image 246" descr="Picture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248</xdr:row>
      <xdr:rowOff>19050</xdr:rowOff>
    </xdr:from>
    <xdr:ext cx="2266950" cy="1333500"/>
    <xdr:pic>
      <xdr:nvPicPr>
        <xdr:cNvPr id="248" name="Image 247" descr="Picture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249</xdr:row>
      <xdr:rowOff>19050</xdr:rowOff>
    </xdr:from>
    <xdr:ext cx="2266950" cy="1333500"/>
    <xdr:pic>
      <xdr:nvPicPr>
        <xdr:cNvPr id="249" name="Image 248" descr="Picture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250</xdr:row>
      <xdr:rowOff>19050</xdr:rowOff>
    </xdr:from>
    <xdr:ext cx="2266950" cy="1333500"/>
    <xdr:pic>
      <xdr:nvPicPr>
        <xdr:cNvPr id="250" name="Image 249" descr="Picture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251</xdr:row>
      <xdr:rowOff>19050</xdr:rowOff>
    </xdr:from>
    <xdr:ext cx="2266950" cy="1333500"/>
    <xdr:pic>
      <xdr:nvPicPr>
        <xdr:cNvPr id="251" name="Image 250" descr="Picture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252</xdr:row>
      <xdr:rowOff>19050</xdr:rowOff>
    </xdr:from>
    <xdr:ext cx="2266950" cy="1333500"/>
    <xdr:pic>
      <xdr:nvPicPr>
        <xdr:cNvPr id="252" name="Image 251" descr="Picture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253</xdr:row>
      <xdr:rowOff>19050</xdr:rowOff>
    </xdr:from>
    <xdr:ext cx="2266950" cy="1333500"/>
    <xdr:pic>
      <xdr:nvPicPr>
        <xdr:cNvPr id="253" name="Image 252" descr="Picture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254</xdr:row>
      <xdr:rowOff>19050</xdr:rowOff>
    </xdr:from>
    <xdr:ext cx="2266950" cy="1333500"/>
    <xdr:pic>
      <xdr:nvPicPr>
        <xdr:cNvPr id="254" name="Image 253" descr="Picture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255</xdr:row>
      <xdr:rowOff>19050</xdr:rowOff>
    </xdr:from>
    <xdr:ext cx="2266950" cy="1333500"/>
    <xdr:pic>
      <xdr:nvPicPr>
        <xdr:cNvPr id="255" name="Image 254" descr="Picture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256</xdr:row>
      <xdr:rowOff>19050</xdr:rowOff>
    </xdr:from>
    <xdr:ext cx="2266950" cy="1333500"/>
    <xdr:pic>
      <xdr:nvPicPr>
        <xdr:cNvPr id="256" name="Image 255" descr="Picture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257</xdr:row>
      <xdr:rowOff>19050</xdr:rowOff>
    </xdr:from>
    <xdr:ext cx="2266950" cy="1333500"/>
    <xdr:pic>
      <xdr:nvPicPr>
        <xdr:cNvPr id="257" name="Image 256" descr="Picture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258</xdr:row>
      <xdr:rowOff>19050</xdr:rowOff>
    </xdr:from>
    <xdr:ext cx="2266950" cy="1333500"/>
    <xdr:pic>
      <xdr:nvPicPr>
        <xdr:cNvPr id="258" name="Image 257" descr="Picture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259</xdr:row>
      <xdr:rowOff>19050</xdr:rowOff>
    </xdr:from>
    <xdr:ext cx="2266950" cy="1333500"/>
    <xdr:pic>
      <xdr:nvPicPr>
        <xdr:cNvPr id="259" name="Image 258" descr="Picture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260</xdr:row>
      <xdr:rowOff>19050</xdr:rowOff>
    </xdr:from>
    <xdr:ext cx="2266950" cy="1333500"/>
    <xdr:pic>
      <xdr:nvPicPr>
        <xdr:cNvPr id="260" name="Image 259" descr="Picture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261</xdr:row>
      <xdr:rowOff>19050</xdr:rowOff>
    </xdr:from>
    <xdr:ext cx="2266950" cy="1333500"/>
    <xdr:pic>
      <xdr:nvPicPr>
        <xdr:cNvPr id="261" name="Image 260" descr="Picture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262</xdr:row>
      <xdr:rowOff>19050</xdr:rowOff>
    </xdr:from>
    <xdr:ext cx="2266950" cy="1333500"/>
    <xdr:pic>
      <xdr:nvPicPr>
        <xdr:cNvPr id="262" name="Image 261" descr="Picture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263</xdr:row>
      <xdr:rowOff>19050</xdr:rowOff>
    </xdr:from>
    <xdr:ext cx="2266950" cy="1333500"/>
    <xdr:pic>
      <xdr:nvPicPr>
        <xdr:cNvPr id="263" name="Image 262" descr="Picture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264</xdr:row>
      <xdr:rowOff>19050</xdr:rowOff>
    </xdr:from>
    <xdr:ext cx="2266950" cy="1333500"/>
    <xdr:pic>
      <xdr:nvPicPr>
        <xdr:cNvPr id="264" name="Image 263" descr="Picture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265</xdr:row>
      <xdr:rowOff>19050</xdr:rowOff>
    </xdr:from>
    <xdr:ext cx="2266950" cy="1333500"/>
    <xdr:pic>
      <xdr:nvPicPr>
        <xdr:cNvPr id="265" name="Image 264" descr="Picture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266</xdr:row>
      <xdr:rowOff>19050</xdr:rowOff>
    </xdr:from>
    <xdr:ext cx="2266950" cy="1333500"/>
    <xdr:pic>
      <xdr:nvPicPr>
        <xdr:cNvPr id="266" name="Image 265" descr="Picture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/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267</xdr:row>
      <xdr:rowOff>19050</xdr:rowOff>
    </xdr:from>
    <xdr:ext cx="2266950" cy="1333500"/>
    <xdr:pic>
      <xdr:nvPicPr>
        <xdr:cNvPr id="267" name="Image 266" descr="Picture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268</xdr:row>
      <xdr:rowOff>19050</xdr:rowOff>
    </xdr:from>
    <xdr:ext cx="2266950" cy="1333500"/>
    <xdr:pic>
      <xdr:nvPicPr>
        <xdr:cNvPr id="268" name="Image 267" descr="Picture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269</xdr:row>
      <xdr:rowOff>19050</xdr:rowOff>
    </xdr:from>
    <xdr:ext cx="2266950" cy="1333500"/>
    <xdr:pic>
      <xdr:nvPicPr>
        <xdr:cNvPr id="269" name="Image 268" descr="Picture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270</xdr:row>
      <xdr:rowOff>19050</xdr:rowOff>
    </xdr:from>
    <xdr:ext cx="2266950" cy="1333500"/>
    <xdr:pic>
      <xdr:nvPicPr>
        <xdr:cNvPr id="270" name="Image 269" descr="Picture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271</xdr:row>
      <xdr:rowOff>19050</xdr:rowOff>
    </xdr:from>
    <xdr:ext cx="2266950" cy="1333500"/>
    <xdr:pic>
      <xdr:nvPicPr>
        <xdr:cNvPr id="271" name="Image 270" descr="Picture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272</xdr:row>
      <xdr:rowOff>19050</xdr:rowOff>
    </xdr:from>
    <xdr:ext cx="2266950" cy="1333500"/>
    <xdr:pic>
      <xdr:nvPicPr>
        <xdr:cNvPr id="272" name="Image 271" descr="Picture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273</xdr:row>
      <xdr:rowOff>19050</xdr:rowOff>
    </xdr:from>
    <xdr:ext cx="2266950" cy="1333500"/>
    <xdr:pic>
      <xdr:nvPicPr>
        <xdr:cNvPr id="273" name="Image 272" descr="Picture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274</xdr:row>
      <xdr:rowOff>19050</xdr:rowOff>
    </xdr:from>
    <xdr:ext cx="2266950" cy="1333500"/>
    <xdr:pic>
      <xdr:nvPicPr>
        <xdr:cNvPr id="274" name="Image 273" descr="Picture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275</xdr:row>
      <xdr:rowOff>19050</xdr:rowOff>
    </xdr:from>
    <xdr:ext cx="2266950" cy="1333500"/>
    <xdr:pic>
      <xdr:nvPicPr>
        <xdr:cNvPr id="275" name="Image 274" descr="Picture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276</xdr:row>
      <xdr:rowOff>19050</xdr:rowOff>
    </xdr:from>
    <xdr:ext cx="2266950" cy="1333500"/>
    <xdr:pic>
      <xdr:nvPicPr>
        <xdr:cNvPr id="276" name="Image 275" descr="Pictur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276</xdr:row>
      <xdr:rowOff>0</xdr:rowOff>
    </xdr:from>
    <xdr:ext cx="952500" cy="533400"/>
    <xdr:pic>
      <xdr:nvPicPr>
        <xdr:cNvPr id="277" name="Image 276" descr="Pictur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277</xdr:row>
      <xdr:rowOff>19050</xdr:rowOff>
    </xdr:from>
    <xdr:ext cx="2266950" cy="1333500"/>
    <xdr:pic>
      <xdr:nvPicPr>
        <xdr:cNvPr id="278" name="Image 277" descr="Pictur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277</xdr:row>
      <xdr:rowOff>0</xdr:rowOff>
    </xdr:from>
    <xdr:ext cx="952500" cy="533400"/>
    <xdr:pic>
      <xdr:nvPicPr>
        <xdr:cNvPr id="279" name="Image 278" descr="Pictur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278</xdr:row>
      <xdr:rowOff>19050</xdr:rowOff>
    </xdr:from>
    <xdr:ext cx="2266950" cy="1333500"/>
    <xdr:pic>
      <xdr:nvPicPr>
        <xdr:cNvPr id="280" name="Image 279" descr="Pictur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278</xdr:row>
      <xdr:rowOff>0</xdr:rowOff>
    </xdr:from>
    <xdr:ext cx="952500" cy="533400"/>
    <xdr:pic>
      <xdr:nvPicPr>
        <xdr:cNvPr id="281" name="Image 280" descr="Pictur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279</xdr:row>
      <xdr:rowOff>19050</xdr:rowOff>
    </xdr:from>
    <xdr:ext cx="2266950" cy="1333500"/>
    <xdr:pic>
      <xdr:nvPicPr>
        <xdr:cNvPr id="282" name="Image 281" descr="Pictur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/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279</xdr:row>
      <xdr:rowOff>0</xdr:rowOff>
    </xdr:from>
    <xdr:ext cx="952500" cy="533400"/>
    <xdr:pic>
      <xdr:nvPicPr>
        <xdr:cNvPr id="283" name="Image 282" descr="Pictur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280</xdr:row>
      <xdr:rowOff>19050</xdr:rowOff>
    </xdr:from>
    <xdr:ext cx="2266950" cy="1333500"/>
    <xdr:pic>
      <xdr:nvPicPr>
        <xdr:cNvPr id="284" name="Image 283" descr="Picture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280</xdr:row>
      <xdr:rowOff>0</xdr:rowOff>
    </xdr:from>
    <xdr:ext cx="952500" cy="533400"/>
    <xdr:pic>
      <xdr:nvPicPr>
        <xdr:cNvPr id="285" name="Image 284" descr="Picture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281</xdr:row>
      <xdr:rowOff>19050</xdr:rowOff>
    </xdr:from>
    <xdr:ext cx="2266950" cy="1333500"/>
    <xdr:pic>
      <xdr:nvPicPr>
        <xdr:cNvPr id="286" name="Image 285" descr="Picture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/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281</xdr:row>
      <xdr:rowOff>0</xdr:rowOff>
    </xdr:from>
    <xdr:ext cx="952500" cy="533400"/>
    <xdr:pic>
      <xdr:nvPicPr>
        <xdr:cNvPr id="287" name="Image 286" descr="Picture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282</xdr:row>
      <xdr:rowOff>19050</xdr:rowOff>
    </xdr:from>
    <xdr:ext cx="2266950" cy="1333500"/>
    <xdr:pic>
      <xdr:nvPicPr>
        <xdr:cNvPr id="288" name="Image 287" descr="Picture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/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282</xdr:row>
      <xdr:rowOff>0</xdr:rowOff>
    </xdr:from>
    <xdr:ext cx="952500" cy="533400"/>
    <xdr:pic>
      <xdr:nvPicPr>
        <xdr:cNvPr id="289" name="Image 288" descr="Picture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283</xdr:row>
      <xdr:rowOff>19050</xdr:rowOff>
    </xdr:from>
    <xdr:ext cx="2266950" cy="1333500"/>
    <xdr:pic>
      <xdr:nvPicPr>
        <xdr:cNvPr id="290" name="Image 289" descr="Picture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/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283</xdr:row>
      <xdr:rowOff>0</xdr:rowOff>
    </xdr:from>
    <xdr:ext cx="952500" cy="533400"/>
    <xdr:pic>
      <xdr:nvPicPr>
        <xdr:cNvPr id="291" name="Image 290" descr="Picture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284</xdr:row>
      <xdr:rowOff>19050</xdr:rowOff>
    </xdr:from>
    <xdr:ext cx="2266950" cy="1333500"/>
    <xdr:pic>
      <xdr:nvPicPr>
        <xdr:cNvPr id="292" name="Image 291" descr="Picture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284</xdr:row>
      <xdr:rowOff>0</xdr:rowOff>
    </xdr:from>
    <xdr:ext cx="952500" cy="533400"/>
    <xdr:pic>
      <xdr:nvPicPr>
        <xdr:cNvPr id="293" name="Image 292" descr="Picture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285</xdr:row>
      <xdr:rowOff>19050</xdr:rowOff>
    </xdr:from>
    <xdr:ext cx="2266950" cy="1333500"/>
    <xdr:pic>
      <xdr:nvPicPr>
        <xdr:cNvPr id="294" name="Image 293" descr="Picture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285</xdr:row>
      <xdr:rowOff>0</xdr:rowOff>
    </xdr:from>
    <xdr:ext cx="952500" cy="533400"/>
    <xdr:pic>
      <xdr:nvPicPr>
        <xdr:cNvPr id="295" name="Image 294" descr="Picture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286</xdr:row>
      <xdr:rowOff>19050</xdr:rowOff>
    </xdr:from>
    <xdr:ext cx="2266950" cy="1333500"/>
    <xdr:pic>
      <xdr:nvPicPr>
        <xdr:cNvPr id="296" name="Image 295" descr="Picture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286</xdr:row>
      <xdr:rowOff>0</xdr:rowOff>
    </xdr:from>
    <xdr:ext cx="952500" cy="533400"/>
    <xdr:pic>
      <xdr:nvPicPr>
        <xdr:cNvPr id="297" name="Image 296" descr="Picture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287</xdr:row>
      <xdr:rowOff>19050</xdr:rowOff>
    </xdr:from>
    <xdr:ext cx="2266950" cy="1333500"/>
    <xdr:pic>
      <xdr:nvPicPr>
        <xdr:cNvPr id="298" name="Image 297" descr="Picture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287</xdr:row>
      <xdr:rowOff>0</xdr:rowOff>
    </xdr:from>
    <xdr:ext cx="952500" cy="533400"/>
    <xdr:pic>
      <xdr:nvPicPr>
        <xdr:cNvPr id="299" name="Image 298" descr="Picture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288</xdr:row>
      <xdr:rowOff>19050</xdr:rowOff>
    </xdr:from>
    <xdr:ext cx="2266950" cy="1333500"/>
    <xdr:pic>
      <xdr:nvPicPr>
        <xdr:cNvPr id="300" name="Image 299" descr="Picture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288</xdr:row>
      <xdr:rowOff>0</xdr:rowOff>
    </xdr:from>
    <xdr:ext cx="952500" cy="533400"/>
    <xdr:pic>
      <xdr:nvPicPr>
        <xdr:cNvPr id="301" name="Image 300" descr="Picture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289</xdr:row>
      <xdr:rowOff>19050</xdr:rowOff>
    </xdr:from>
    <xdr:ext cx="2266950" cy="1333500"/>
    <xdr:pic>
      <xdr:nvPicPr>
        <xdr:cNvPr id="302" name="Image 301" descr="Picture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289</xdr:row>
      <xdr:rowOff>0</xdr:rowOff>
    </xdr:from>
    <xdr:ext cx="952500" cy="533400"/>
    <xdr:pic>
      <xdr:nvPicPr>
        <xdr:cNvPr id="303" name="Image 302" descr="Picture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290</xdr:row>
      <xdr:rowOff>19050</xdr:rowOff>
    </xdr:from>
    <xdr:ext cx="2266950" cy="1333500"/>
    <xdr:pic>
      <xdr:nvPicPr>
        <xdr:cNvPr id="304" name="Image 303" descr="Picture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290</xdr:row>
      <xdr:rowOff>0</xdr:rowOff>
    </xdr:from>
    <xdr:ext cx="952500" cy="533400"/>
    <xdr:pic>
      <xdr:nvPicPr>
        <xdr:cNvPr id="305" name="Image 304" descr="Picture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291</xdr:row>
      <xdr:rowOff>19050</xdr:rowOff>
    </xdr:from>
    <xdr:ext cx="2266950" cy="1333500"/>
    <xdr:pic>
      <xdr:nvPicPr>
        <xdr:cNvPr id="306" name="Image 305" descr="Picture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291</xdr:row>
      <xdr:rowOff>0</xdr:rowOff>
    </xdr:from>
    <xdr:ext cx="952500" cy="533400"/>
    <xdr:pic>
      <xdr:nvPicPr>
        <xdr:cNvPr id="307" name="Image 306" descr="Picture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292</xdr:row>
      <xdr:rowOff>19050</xdr:rowOff>
    </xdr:from>
    <xdr:ext cx="2266950" cy="1333500"/>
    <xdr:pic>
      <xdr:nvPicPr>
        <xdr:cNvPr id="308" name="Image 307" descr="Picture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292</xdr:row>
      <xdr:rowOff>0</xdr:rowOff>
    </xdr:from>
    <xdr:ext cx="952500" cy="533400"/>
    <xdr:pic>
      <xdr:nvPicPr>
        <xdr:cNvPr id="309" name="Image 308" descr="Picture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293</xdr:row>
      <xdr:rowOff>19050</xdr:rowOff>
    </xdr:from>
    <xdr:ext cx="2266950" cy="1333500"/>
    <xdr:pic>
      <xdr:nvPicPr>
        <xdr:cNvPr id="310" name="Image 309" descr="Picture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/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293</xdr:row>
      <xdr:rowOff>0</xdr:rowOff>
    </xdr:from>
    <xdr:ext cx="952500" cy="533400"/>
    <xdr:pic>
      <xdr:nvPicPr>
        <xdr:cNvPr id="311" name="Image 310" descr="Picture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294</xdr:row>
      <xdr:rowOff>19050</xdr:rowOff>
    </xdr:from>
    <xdr:ext cx="2266950" cy="1333500"/>
    <xdr:pic>
      <xdr:nvPicPr>
        <xdr:cNvPr id="312" name="Image 311" descr="Picture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294</xdr:row>
      <xdr:rowOff>0</xdr:rowOff>
    </xdr:from>
    <xdr:ext cx="952500" cy="533400"/>
    <xdr:pic>
      <xdr:nvPicPr>
        <xdr:cNvPr id="313" name="Image 312" descr="Picture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295</xdr:row>
      <xdr:rowOff>19050</xdr:rowOff>
    </xdr:from>
    <xdr:ext cx="2266950" cy="1333500"/>
    <xdr:pic>
      <xdr:nvPicPr>
        <xdr:cNvPr id="314" name="Image 313" descr="Pictur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295</xdr:row>
      <xdr:rowOff>0</xdr:rowOff>
    </xdr:from>
    <xdr:ext cx="952500" cy="533400"/>
    <xdr:pic>
      <xdr:nvPicPr>
        <xdr:cNvPr id="315" name="Image 314" descr="Picture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296</xdr:row>
      <xdr:rowOff>19050</xdr:rowOff>
    </xdr:from>
    <xdr:ext cx="2266950" cy="1333500"/>
    <xdr:pic>
      <xdr:nvPicPr>
        <xdr:cNvPr id="316" name="Image 315" descr="Picture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296</xdr:row>
      <xdr:rowOff>0</xdr:rowOff>
    </xdr:from>
    <xdr:ext cx="952500" cy="533400"/>
    <xdr:pic>
      <xdr:nvPicPr>
        <xdr:cNvPr id="317" name="Image 316" descr="Picture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297</xdr:row>
      <xdr:rowOff>19050</xdr:rowOff>
    </xdr:from>
    <xdr:ext cx="2266950" cy="1333500"/>
    <xdr:pic>
      <xdr:nvPicPr>
        <xdr:cNvPr id="318" name="Image 317" descr="Picture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297</xdr:row>
      <xdr:rowOff>0</xdr:rowOff>
    </xdr:from>
    <xdr:ext cx="952500" cy="533400"/>
    <xdr:pic>
      <xdr:nvPicPr>
        <xdr:cNvPr id="319" name="Image 318" descr="Picture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298</xdr:row>
      <xdr:rowOff>19050</xdr:rowOff>
    </xdr:from>
    <xdr:ext cx="2266950" cy="1333500"/>
    <xdr:pic>
      <xdr:nvPicPr>
        <xdr:cNvPr id="320" name="Image 319" descr="Picture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298</xdr:row>
      <xdr:rowOff>0</xdr:rowOff>
    </xdr:from>
    <xdr:ext cx="952500" cy="533400"/>
    <xdr:pic>
      <xdr:nvPicPr>
        <xdr:cNvPr id="321" name="Image 320" descr="Picture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299</xdr:row>
      <xdr:rowOff>19050</xdr:rowOff>
    </xdr:from>
    <xdr:ext cx="2266950" cy="1333500"/>
    <xdr:pic>
      <xdr:nvPicPr>
        <xdr:cNvPr id="322" name="Image 321" descr="Picture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/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299</xdr:row>
      <xdr:rowOff>0</xdr:rowOff>
    </xdr:from>
    <xdr:ext cx="952500" cy="533400"/>
    <xdr:pic>
      <xdr:nvPicPr>
        <xdr:cNvPr id="323" name="Image 322" descr="Picture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300</xdr:row>
      <xdr:rowOff>19050</xdr:rowOff>
    </xdr:from>
    <xdr:ext cx="2266950" cy="1333500"/>
    <xdr:pic>
      <xdr:nvPicPr>
        <xdr:cNvPr id="324" name="Image 323" descr="Picture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300</xdr:row>
      <xdr:rowOff>0</xdr:rowOff>
    </xdr:from>
    <xdr:ext cx="952500" cy="533400"/>
    <xdr:pic>
      <xdr:nvPicPr>
        <xdr:cNvPr id="325" name="Image 324" descr="Picture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301</xdr:row>
      <xdr:rowOff>19050</xdr:rowOff>
    </xdr:from>
    <xdr:ext cx="2266950" cy="1333500"/>
    <xdr:pic>
      <xdr:nvPicPr>
        <xdr:cNvPr id="326" name="Image 325" descr="Picture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301</xdr:row>
      <xdr:rowOff>0</xdr:rowOff>
    </xdr:from>
    <xdr:ext cx="952500" cy="533400"/>
    <xdr:pic>
      <xdr:nvPicPr>
        <xdr:cNvPr id="327" name="Image 326" descr="Picture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302</xdr:row>
      <xdr:rowOff>19050</xdr:rowOff>
    </xdr:from>
    <xdr:ext cx="2266950" cy="1333500"/>
    <xdr:pic>
      <xdr:nvPicPr>
        <xdr:cNvPr id="328" name="Image 327" descr="Picture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302</xdr:row>
      <xdr:rowOff>0</xdr:rowOff>
    </xdr:from>
    <xdr:ext cx="952500" cy="533400"/>
    <xdr:pic>
      <xdr:nvPicPr>
        <xdr:cNvPr id="329" name="Image 328" descr="Picture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303</xdr:row>
      <xdr:rowOff>19050</xdr:rowOff>
    </xdr:from>
    <xdr:ext cx="2266950" cy="1333500"/>
    <xdr:pic>
      <xdr:nvPicPr>
        <xdr:cNvPr id="330" name="Image 329" descr="Picture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303</xdr:row>
      <xdr:rowOff>0</xdr:rowOff>
    </xdr:from>
    <xdr:ext cx="952500" cy="533400"/>
    <xdr:pic>
      <xdr:nvPicPr>
        <xdr:cNvPr id="331" name="Image 330" descr="Picture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304</xdr:row>
      <xdr:rowOff>19050</xdr:rowOff>
    </xdr:from>
    <xdr:ext cx="2266950" cy="1333500"/>
    <xdr:pic>
      <xdr:nvPicPr>
        <xdr:cNvPr id="332" name="Image 331" descr="Picture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304</xdr:row>
      <xdr:rowOff>0</xdr:rowOff>
    </xdr:from>
    <xdr:ext cx="952500" cy="533400"/>
    <xdr:pic>
      <xdr:nvPicPr>
        <xdr:cNvPr id="333" name="Image 332" descr="Picture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305</xdr:row>
      <xdr:rowOff>19050</xdr:rowOff>
    </xdr:from>
    <xdr:ext cx="2266950" cy="1333500"/>
    <xdr:pic>
      <xdr:nvPicPr>
        <xdr:cNvPr id="334" name="Image 333" descr="Picture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/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305</xdr:row>
      <xdr:rowOff>0</xdr:rowOff>
    </xdr:from>
    <xdr:ext cx="952500" cy="533400"/>
    <xdr:pic>
      <xdr:nvPicPr>
        <xdr:cNvPr id="335" name="Image 334" descr="Picture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306</xdr:row>
      <xdr:rowOff>19050</xdr:rowOff>
    </xdr:from>
    <xdr:ext cx="2266950" cy="1333500"/>
    <xdr:pic>
      <xdr:nvPicPr>
        <xdr:cNvPr id="336" name="Image 335" descr="Picture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306</xdr:row>
      <xdr:rowOff>0</xdr:rowOff>
    </xdr:from>
    <xdr:ext cx="952500" cy="533400"/>
    <xdr:pic>
      <xdr:nvPicPr>
        <xdr:cNvPr id="337" name="Image 336" descr="Picture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307</xdr:row>
      <xdr:rowOff>19050</xdr:rowOff>
    </xdr:from>
    <xdr:ext cx="2266950" cy="1333500"/>
    <xdr:pic>
      <xdr:nvPicPr>
        <xdr:cNvPr id="338" name="Image 337" descr="Picture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307</xdr:row>
      <xdr:rowOff>0</xdr:rowOff>
    </xdr:from>
    <xdr:ext cx="952500" cy="533400"/>
    <xdr:pic>
      <xdr:nvPicPr>
        <xdr:cNvPr id="339" name="Image 338" descr="Pictur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308</xdr:row>
      <xdr:rowOff>19050</xdr:rowOff>
    </xdr:from>
    <xdr:ext cx="2266950" cy="1333500"/>
    <xdr:pic>
      <xdr:nvPicPr>
        <xdr:cNvPr id="340" name="Image 339" descr="Picture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308</xdr:row>
      <xdr:rowOff>0</xdr:rowOff>
    </xdr:from>
    <xdr:ext cx="952500" cy="533400"/>
    <xdr:pic>
      <xdr:nvPicPr>
        <xdr:cNvPr id="341" name="Image 340" descr="Picture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309</xdr:row>
      <xdr:rowOff>19050</xdr:rowOff>
    </xdr:from>
    <xdr:ext cx="2266950" cy="1333500"/>
    <xdr:pic>
      <xdr:nvPicPr>
        <xdr:cNvPr id="342" name="Image 341" descr="Picture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310</xdr:row>
      <xdr:rowOff>19050</xdr:rowOff>
    </xdr:from>
    <xdr:ext cx="2266950" cy="1333500"/>
    <xdr:pic>
      <xdr:nvPicPr>
        <xdr:cNvPr id="343" name="Image 342" descr="Picture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311</xdr:row>
      <xdr:rowOff>19050</xdr:rowOff>
    </xdr:from>
    <xdr:ext cx="2266950" cy="1333500"/>
    <xdr:pic>
      <xdr:nvPicPr>
        <xdr:cNvPr id="344" name="Image 343" descr="Picture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312</xdr:row>
      <xdr:rowOff>19050</xdr:rowOff>
    </xdr:from>
    <xdr:ext cx="2266950" cy="1333500"/>
    <xdr:pic>
      <xdr:nvPicPr>
        <xdr:cNvPr id="345" name="Image 344" descr="Picture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313</xdr:row>
      <xdr:rowOff>19050</xdr:rowOff>
    </xdr:from>
    <xdr:ext cx="2266950" cy="1333500"/>
    <xdr:pic>
      <xdr:nvPicPr>
        <xdr:cNvPr id="346" name="Image 345" descr="Picture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314</xdr:row>
      <xdr:rowOff>19050</xdr:rowOff>
    </xdr:from>
    <xdr:ext cx="2266950" cy="1333500"/>
    <xdr:pic>
      <xdr:nvPicPr>
        <xdr:cNvPr id="347" name="Image 346" descr="Picture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315</xdr:row>
      <xdr:rowOff>19050</xdr:rowOff>
    </xdr:from>
    <xdr:ext cx="2266950" cy="1333500"/>
    <xdr:pic>
      <xdr:nvPicPr>
        <xdr:cNvPr id="348" name="Image 347" descr="Picture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316</xdr:row>
      <xdr:rowOff>19050</xdr:rowOff>
    </xdr:from>
    <xdr:ext cx="2266950" cy="1333500"/>
    <xdr:pic>
      <xdr:nvPicPr>
        <xdr:cNvPr id="349" name="Image 348" descr="Picture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317</xdr:row>
      <xdr:rowOff>19050</xdr:rowOff>
    </xdr:from>
    <xdr:ext cx="2266950" cy="1333500"/>
    <xdr:pic>
      <xdr:nvPicPr>
        <xdr:cNvPr id="350" name="Image 349" descr="Picture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318</xdr:row>
      <xdr:rowOff>19050</xdr:rowOff>
    </xdr:from>
    <xdr:ext cx="2266950" cy="1333500"/>
    <xdr:pic>
      <xdr:nvPicPr>
        <xdr:cNvPr id="351" name="Image 350" descr="Picture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/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319</xdr:row>
      <xdr:rowOff>19050</xdr:rowOff>
    </xdr:from>
    <xdr:ext cx="2266950" cy="1333500"/>
    <xdr:pic>
      <xdr:nvPicPr>
        <xdr:cNvPr id="352" name="Image 351" descr="Picture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/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320</xdr:row>
      <xdr:rowOff>19050</xdr:rowOff>
    </xdr:from>
    <xdr:ext cx="2266950" cy="1333500"/>
    <xdr:pic>
      <xdr:nvPicPr>
        <xdr:cNvPr id="353" name="Image 352" descr="Picture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/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321</xdr:row>
      <xdr:rowOff>19050</xdr:rowOff>
    </xdr:from>
    <xdr:ext cx="2266950" cy="1333500"/>
    <xdr:pic>
      <xdr:nvPicPr>
        <xdr:cNvPr id="354" name="Image 353" descr="Picture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322</xdr:row>
      <xdr:rowOff>19050</xdr:rowOff>
    </xdr:from>
    <xdr:ext cx="2266950" cy="1333500"/>
    <xdr:pic>
      <xdr:nvPicPr>
        <xdr:cNvPr id="355" name="Image 354" descr="Picture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323</xdr:row>
      <xdr:rowOff>19050</xdr:rowOff>
    </xdr:from>
    <xdr:ext cx="2266950" cy="1333500"/>
    <xdr:pic>
      <xdr:nvPicPr>
        <xdr:cNvPr id="356" name="Image 355" descr="Picture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324</xdr:row>
      <xdr:rowOff>19050</xdr:rowOff>
    </xdr:from>
    <xdr:ext cx="2266950" cy="1333500"/>
    <xdr:pic>
      <xdr:nvPicPr>
        <xdr:cNvPr id="357" name="Image 356" descr="Pictur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/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325</xdr:row>
      <xdr:rowOff>19050</xdr:rowOff>
    </xdr:from>
    <xdr:ext cx="2266950" cy="1333500"/>
    <xdr:pic>
      <xdr:nvPicPr>
        <xdr:cNvPr id="358" name="Image 357" descr="Picture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/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326</xdr:row>
      <xdr:rowOff>19050</xdr:rowOff>
    </xdr:from>
    <xdr:ext cx="2266950" cy="1333500"/>
    <xdr:pic>
      <xdr:nvPicPr>
        <xdr:cNvPr id="359" name="Image 358" descr="Picture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327</xdr:row>
      <xdr:rowOff>19050</xdr:rowOff>
    </xdr:from>
    <xdr:ext cx="2266950" cy="1333500"/>
    <xdr:pic>
      <xdr:nvPicPr>
        <xdr:cNvPr id="360" name="Image 359" descr="Picture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328</xdr:row>
      <xdr:rowOff>19050</xdr:rowOff>
    </xdr:from>
    <xdr:ext cx="2266950" cy="1333500"/>
    <xdr:pic>
      <xdr:nvPicPr>
        <xdr:cNvPr id="361" name="Image 360" descr="Picture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329</xdr:row>
      <xdr:rowOff>19050</xdr:rowOff>
    </xdr:from>
    <xdr:ext cx="2266950" cy="1333500"/>
    <xdr:pic>
      <xdr:nvPicPr>
        <xdr:cNvPr id="362" name="Image 361" descr="Picture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330</xdr:row>
      <xdr:rowOff>19050</xdr:rowOff>
    </xdr:from>
    <xdr:ext cx="2266950" cy="1333500"/>
    <xdr:pic>
      <xdr:nvPicPr>
        <xdr:cNvPr id="363" name="Image 362" descr="Pictur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331</xdr:row>
      <xdr:rowOff>19050</xdr:rowOff>
    </xdr:from>
    <xdr:ext cx="2266950" cy="1333500"/>
    <xdr:pic>
      <xdr:nvPicPr>
        <xdr:cNvPr id="364" name="Image 363" descr="Picture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332</xdr:row>
      <xdr:rowOff>19050</xdr:rowOff>
    </xdr:from>
    <xdr:ext cx="2266950" cy="1333500"/>
    <xdr:pic>
      <xdr:nvPicPr>
        <xdr:cNvPr id="365" name="Image 364" descr="Picture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333</xdr:row>
      <xdr:rowOff>19050</xdr:rowOff>
    </xdr:from>
    <xdr:ext cx="2266950" cy="1333500"/>
    <xdr:pic>
      <xdr:nvPicPr>
        <xdr:cNvPr id="366" name="Image 365" descr="Picture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334</xdr:row>
      <xdr:rowOff>19050</xdr:rowOff>
    </xdr:from>
    <xdr:ext cx="2266950" cy="1333500"/>
    <xdr:pic>
      <xdr:nvPicPr>
        <xdr:cNvPr id="367" name="Image 366" descr="Picture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335</xdr:row>
      <xdr:rowOff>19050</xdr:rowOff>
    </xdr:from>
    <xdr:ext cx="2266950" cy="1333500"/>
    <xdr:pic>
      <xdr:nvPicPr>
        <xdr:cNvPr id="368" name="Image 367" descr="Picture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336</xdr:row>
      <xdr:rowOff>19050</xdr:rowOff>
    </xdr:from>
    <xdr:ext cx="2266950" cy="1333500"/>
    <xdr:pic>
      <xdr:nvPicPr>
        <xdr:cNvPr id="369" name="Image 368" descr="Picture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337</xdr:row>
      <xdr:rowOff>19050</xdr:rowOff>
    </xdr:from>
    <xdr:ext cx="2266950" cy="1333500"/>
    <xdr:pic>
      <xdr:nvPicPr>
        <xdr:cNvPr id="370" name="Image 369" descr="Picture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338</xdr:row>
      <xdr:rowOff>19050</xdr:rowOff>
    </xdr:from>
    <xdr:ext cx="2266950" cy="1333500"/>
    <xdr:pic>
      <xdr:nvPicPr>
        <xdr:cNvPr id="371" name="Image 370" descr="Picture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339</xdr:row>
      <xdr:rowOff>19050</xdr:rowOff>
    </xdr:from>
    <xdr:ext cx="2266950" cy="1333500"/>
    <xdr:pic>
      <xdr:nvPicPr>
        <xdr:cNvPr id="372" name="Image 371" descr="Picture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340</xdr:row>
      <xdr:rowOff>19050</xdr:rowOff>
    </xdr:from>
    <xdr:ext cx="2266950" cy="1333500"/>
    <xdr:pic>
      <xdr:nvPicPr>
        <xdr:cNvPr id="373" name="Image 372" descr="Picture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341</xdr:row>
      <xdr:rowOff>19050</xdr:rowOff>
    </xdr:from>
    <xdr:ext cx="2266950" cy="1333500"/>
    <xdr:pic>
      <xdr:nvPicPr>
        <xdr:cNvPr id="374" name="Image 373" descr="Picture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/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342</xdr:row>
      <xdr:rowOff>19050</xdr:rowOff>
    </xdr:from>
    <xdr:ext cx="2266950" cy="1333500"/>
    <xdr:pic>
      <xdr:nvPicPr>
        <xdr:cNvPr id="375" name="Image 374" descr="Picture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343</xdr:row>
      <xdr:rowOff>19050</xdr:rowOff>
    </xdr:from>
    <xdr:ext cx="2266950" cy="1333500"/>
    <xdr:pic>
      <xdr:nvPicPr>
        <xdr:cNvPr id="376" name="Image 375" descr="Picture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343</xdr:row>
      <xdr:rowOff>0</xdr:rowOff>
    </xdr:from>
    <xdr:ext cx="952500" cy="533400"/>
    <xdr:pic>
      <xdr:nvPicPr>
        <xdr:cNvPr id="377" name="Image 376" descr="Picture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344</xdr:row>
      <xdr:rowOff>19050</xdr:rowOff>
    </xdr:from>
    <xdr:ext cx="2266950" cy="1333500"/>
    <xdr:pic>
      <xdr:nvPicPr>
        <xdr:cNvPr id="378" name="Image 377" descr="Picture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344</xdr:row>
      <xdr:rowOff>0</xdr:rowOff>
    </xdr:from>
    <xdr:ext cx="952500" cy="533400"/>
    <xdr:pic>
      <xdr:nvPicPr>
        <xdr:cNvPr id="379" name="Image 378" descr="Picture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345</xdr:row>
      <xdr:rowOff>19050</xdr:rowOff>
    </xdr:from>
    <xdr:ext cx="2266950" cy="1333500"/>
    <xdr:pic>
      <xdr:nvPicPr>
        <xdr:cNvPr id="380" name="Image 379" descr="Picture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345</xdr:row>
      <xdr:rowOff>0</xdr:rowOff>
    </xdr:from>
    <xdr:ext cx="952500" cy="533400"/>
    <xdr:pic>
      <xdr:nvPicPr>
        <xdr:cNvPr id="381" name="Image 380" descr="Picture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346</xdr:row>
      <xdr:rowOff>19050</xdr:rowOff>
    </xdr:from>
    <xdr:ext cx="2266950" cy="1333500"/>
    <xdr:pic>
      <xdr:nvPicPr>
        <xdr:cNvPr id="382" name="Image 381" descr="Picture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347</xdr:row>
      <xdr:rowOff>19050</xdr:rowOff>
    </xdr:from>
    <xdr:ext cx="2266950" cy="1333500"/>
    <xdr:pic>
      <xdr:nvPicPr>
        <xdr:cNvPr id="383" name="Image 382" descr="Picture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348</xdr:row>
      <xdr:rowOff>19050</xdr:rowOff>
    </xdr:from>
    <xdr:ext cx="2266950" cy="1333500"/>
    <xdr:pic>
      <xdr:nvPicPr>
        <xdr:cNvPr id="384" name="Image 383" descr="Picture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348</xdr:row>
      <xdr:rowOff>0</xdr:rowOff>
    </xdr:from>
    <xdr:ext cx="952500" cy="533400"/>
    <xdr:pic>
      <xdr:nvPicPr>
        <xdr:cNvPr id="385" name="Image 384" descr="Picture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349</xdr:row>
      <xdr:rowOff>19050</xdr:rowOff>
    </xdr:from>
    <xdr:ext cx="2266950" cy="1333500"/>
    <xdr:pic>
      <xdr:nvPicPr>
        <xdr:cNvPr id="386" name="Image 385" descr="Pictur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350</xdr:row>
      <xdr:rowOff>19050</xdr:rowOff>
    </xdr:from>
    <xdr:ext cx="2266950" cy="1333500"/>
    <xdr:pic>
      <xdr:nvPicPr>
        <xdr:cNvPr id="387" name="Image 386" descr="Picture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351</xdr:row>
      <xdr:rowOff>19050</xdr:rowOff>
    </xdr:from>
    <xdr:ext cx="2266950" cy="1333500"/>
    <xdr:pic>
      <xdr:nvPicPr>
        <xdr:cNvPr id="388" name="Image 387" descr="Picture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352</xdr:row>
      <xdr:rowOff>19050</xdr:rowOff>
    </xdr:from>
    <xdr:ext cx="2266950" cy="1333500"/>
    <xdr:pic>
      <xdr:nvPicPr>
        <xdr:cNvPr id="389" name="Image 388" descr="Picture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353</xdr:row>
      <xdr:rowOff>19050</xdr:rowOff>
    </xdr:from>
    <xdr:ext cx="2266950" cy="1333500"/>
    <xdr:pic>
      <xdr:nvPicPr>
        <xdr:cNvPr id="390" name="Image 389" descr="Picture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354</xdr:row>
      <xdr:rowOff>19050</xdr:rowOff>
    </xdr:from>
    <xdr:ext cx="2266950" cy="1333500"/>
    <xdr:pic>
      <xdr:nvPicPr>
        <xdr:cNvPr id="391" name="Image 390" descr="Picture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355</xdr:row>
      <xdr:rowOff>19050</xdr:rowOff>
    </xdr:from>
    <xdr:ext cx="2266950" cy="1333500"/>
    <xdr:pic>
      <xdr:nvPicPr>
        <xdr:cNvPr id="392" name="Image 391" descr="Picture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356</xdr:row>
      <xdr:rowOff>19050</xdr:rowOff>
    </xdr:from>
    <xdr:ext cx="2266950" cy="1333500"/>
    <xdr:pic>
      <xdr:nvPicPr>
        <xdr:cNvPr id="393" name="Image 392" descr="Pictur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357</xdr:row>
      <xdr:rowOff>19050</xdr:rowOff>
    </xdr:from>
    <xdr:ext cx="2266950" cy="1333500"/>
    <xdr:pic>
      <xdr:nvPicPr>
        <xdr:cNvPr id="394" name="Image 393" descr="Picture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358</xdr:row>
      <xdr:rowOff>19050</xdr:rowOff>
    </xdr:from>
    <xdr:ext cx="2266950" cy="1333500"/>
    <xdr:pic>
      <xdr:nvPicPr>
        <xdr:cNvPr id="395" name="Image 394" descr="Pictur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359</xdr:row>
      <xdr:rowOff>19050</xdr:rowOff>
    </xdr:from>
    <xdr:ext cx="2266950" cy="1333500"/>
    <xdr:pic>
      <xdr:nvPicPr>
        <xdr:cNvPr id="396" name="Image 395" descr="Picture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360</xdr:row>
      <xdr:rowOff>19050</xdr:rowOff>
    </xdr:from>
    <xdr:ext cx="2266950" cy="1333500"/>
    <xdr:pic>
      <xdr:nvPicPr>
        <xdr:cNvPr id="397" name="Image 396" descr="Picture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361</xdr:row>
      <xdr:rowOff>19050</xdr:rowOff>
    </xdr:from>
    <xdr:ext cx="2266950" cy="1333500"/>
    <xdr:pic>
      <xdr:nvPicPr>
        <xdr:cNvPr id="398" name="Image 397" descr="Picture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362</xdr:row>
      <xdr:rowOff>19050</xdr:rowOff>
    </xdr:from>
    <xdr:ext cx="2266950" cy="1333500"/>
    <xdr:pic>
      <xdr:nvPicPr>
        <xdr:cNvPr id="399" name="Image 398" descr="Picture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363</xdr:row>
      <xdr:rowOff>19050</xdr:rowOff>
    </xdr:from>
    <xdr:ext cx="2266950" cy="1333500"/>
    <xdr:pic>
      <xdr:nvPicPr>
        <xdr:cNvPr id="400" name="Image 399" descr="Picture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364</xdr:row>
      <xdr:rowOff>19050</xdr:rowOff>
    </xdr:from>
    <xdr:ext cx="2266950" cy="1333500"/>
    <xdr:pic>
      <xdr:nvPicPr>
        <xdr:cNvPr id="401" name="Image 400" descr="Picture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365</xdr:row>
      <xdr:rowOff>19050</xdr:rowOff>
    </xdr:from>
    <xdr:ext cx="2266950" cy="1333500"/>
    <xdr:pic>
      <xdr:nvPicPr>
        <xdr:cNvPr id="402" name="Image 401" descr="Picture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366</xdr:row>
      <xdr:rowOff>19050</xdr:rowOff>
    </xdr:from>
    <xdr:ext cx="2266950" cy="1333500"/>
    <xdr:pic>
      <xdr:nvPicPr>
        <xdr:cNvPr id="403" name="Image 402" descr="Picture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/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367</xdr:row>
      <xdr:rowOff>19050</xdr:rowOff>
    </xdr:from>
    <xdr:ext cx="2266950" cy="1333500"/>
    <xdr:pic>
      <xdr:nvPicPr>
        <xdr:cNvPr id="404" name="Image 403" descr="Picture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368</xdr:row>
      <xdr:rowOff>19050</xdr:rowOff>
    </xdr:from>
    <xdr:ext cx="2266950" cy="1333500"/>
    <xdr:pic>
      <xdr:nvPicPr>
        <xdr:cNvPr id="405" name="Image 404" descr="Picture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369</xdr:row>
      <xdr:rowOff>19050</xdr:rowOff>
    </xdr:from>
    <xdr:ext cx="2266950" cy="1333500"/>
    <xdr:pic>
      <xdr:nvPicPr>
        <xdr:cNvPr id="406" name="Image 405" descr="Picture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370</xdr:row>
      <xdr:rowOff>19050</xdr:rowOff>
    </xdr:from>
    <xdr:ext cx="2266950" cy="1333500"/>
    <xdr:pic>
      <xdr:nvPicPr>
        <xdr:cNvPr id="407" name="Image 406" descr="Picture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371</xdr:row>
      <xdr:rowOff>19050</xdr:rowOff>
    </xdr:from>
    <xdr:ext cx="2266950" cy="1333500"/>
    <xdr:pic>
      <xdr:nvPicPr>
        <xdr:cNvPr id="408" name="Image 407" descr="Picture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/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372</xdr:row>
      <xdr:rowOff>19050</xdr:rowOff>
    </xdr:from>
    <xdr:ext cx="2266950" cy="1333500"/>
    <xdr:pic>
      <xdr:nvPicPr>
        <xdr:cNvPr id="409" name="Image 408" descr="Picture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/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373</xdr:row>
      <xdr:rowOff>19050</xdr:rowOff>
    </xdr:from>
    <xdr:ext cx="2266950" cy="1333500"/>
    <xdr:pic>
      <xdr:nvPicPr>
        <xdr:cNvPr id="410" name="Image 409" descr="Picture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374</xdr:row>
      <xdr:rowOff>19050</xdr:rowOff>
    </xdr:from>
    <xdr:ext cx="2266950" cy="1333500"/>
    <xdr:pic>
      <xdr:nvPicPr>
        <xdr:cNvPr id="411" name="Image 410" descr="Picture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375</xdr:row>
      <xdr:rowOff>19050</xdr:rowOff>
    </xdr:from>
    <xdr:ext cx="2266950" cy="1333500"/>
    <xdr:pic>
      <xdr:nvPicPr>
        <xdr:cNvPr id="412" name="Image 411" descr="Picture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376</xdr:row>
      <xdr:rowOff>19050</xdr:rowOff>
    </xdr:from>
    <xdr:ext cx="2266950" cy="1333500"/>
    <xdr:pic>
      <xdr:nvPicPr>
        <xdr:cNvPr id="413" name="Image 412" descr="Picture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/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377</xdr:row>
      <xdr:rowOff>19050</xdr:rowOff>
    </xdr:from>
    <xdr:ext cx="2266950" cy="1333500"/>
    <xdr:pic>
      <xdr:nvPicPr>
        <xdr:cNvPr id="414" name="Image 413" descr="Picture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378</xdr:row>
      <xdr:rowOff>19050</xdr:rowOff>
    </xdr:from>
    <xdr:ext cx="2266950" cy="1333500"/>
    <xdr:pic>
      <xdr:nvPicPr>
        <xdr:cNvPr id="415" name="Image 414" descr="Picture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379</xdr:row>
      <xdr:rowOff>19050</xdr:rowOff>
    </xdr:from>
    <xdr:ext cx="2266950" cy="1333500"/>
    <xdr:pic>
      <xdr:nvPicPr>
        <xdr:cNvPr id="416" name="Image 415" descr="Picture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380</xdr:row>
      <xdr:rowOff>19050</xdr:rowOff>
    </xdr:from>
    <xdr:ext cx="2266950" cy="1333500"/>
    <xdr:pic>
      <xdr:nvPicPr>
        <xdr:cNvPr id="417" name="Image 416" descr="Picture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381</xdr:row>
      <xdr:rowOff>19050</xdr:rowOff>
    </xdr:from>
    <xdr:ext cx="2266950" cy="1333500"/>
    <xdr:pic>
      <xdr:nvPicPr>
        <xdr:cNvPr id="418" name="Image 417" descr="Picture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382</xdr:row>
      <xdr:rowOff>19050</xdr:rowOff>
    </xdr:from>
    <xdr:ext cx="2266950" cy="1333500"/>
    <xdr:pic>
      <xdr:nvPicPr>
        <xdr:cNvPr id="419" name="Image 418" descr="Picture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/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383</xdr:row>
      <xdr:rowOff>19050</xdr:rowOff>
    </xdr:from>
    <xdr:ext cx="2266950" cy="1333500"/>
    <xdr:pic>
      <xdr:nvPicPr>
        <xdr:cNvPr id="420" name="Image 419" descr="Picture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384</xdr:row>
      <xdr:rowOff>19050</xdr:rowOff>
    </xdr:from>
    <xdr:ext cx="2266950" cy="1333500"/>
    <xdr:pic>
      <xdr:nvPicPr>
        <xdr:cNvPr id="421" name="Image 420" descr="Picture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/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385</xdr:row>
      <xdr:rowOff>19050</xdr:rowOff>
    </xdr:from>
    <xdr:ext cx="2266950" cy="1333500"/>
    <xdr:pic>
      <xdr:nvPicPr>
        <xdr:cNvPr id="422" name="Image 421" descr="Picture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/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386</xdr:row>
      <xdr:rowOff>19050</xdr:rowOff>
    </xdr:from>
    <xdr:ext cx="2266950" cy="1333500"/>
    <xdr:pic>
      <xdr:nvPicPr>
        <xdr:cNvPr id="423" name="Image 422" descr="Picture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387</xdr:row>
      <xdr:rowOff>19050</xdr:rowOff>
    </xdr:from>
    <xdr:ext cx="2266950" cy="1333500"/>
    <xdr:pic>
      <xdr:nvPicPr>
        <xdr:cNvPr id="424" name="Image 423" descr="Picture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/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952500" cy="533400"/>
    <xdr:pic>
      <xdr:nvPicPr>
        <xdr:cNvPr id="425" name="Image 424" descr="Picture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388</xdr:row>
      <xdr:rowOff>19050</xdr:rowOff>
    </xdr:from>
    <xdr:ext cx="2266950" cy="1333500"/>
    <xdr:pic>
      <xdr:nvPicPr>
        <xdr:cNvPr id="426" name="Image 425" descr="Picture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/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389</xdr:row>
      <xdr:rowOff>19050</xdr:rowOff>
    </xdr:from>
    <xdr:ext cx="2266950" cy="1333500"/>
    <xdr:pic>
      <xdr:nvPicPr>
        <xdr:cNvPr id="427" name="Image 426" descr="Picture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/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952500" cy="533400"/>
    <xdr:pic>
      <xdr:nvPicPr>
        <xdr:cNvPr id="428" name="Image 427" descr="Picture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390</xdr:row>
      <xdr:rowOff>19050</xdr:rowOff>
    </xdr:from>
    <xdr:ext cx="2266950" cy="1333500"/>
    <xdr:pic>
      <xdr:nvPicPr>
        <xdr:cNvPr id="429" name="Image 428" descr="Picture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/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391</xdr:row>
      <xdr:rowOff>19050</xdr:rowOff>
    </xdr:from>
    <xdr:ext cx="2266950" cy="1333500"/>
    <xdr:pic>
      <xdr:nvPicPr>
        <xdr:cNvPr id="430" name="Image 429" descr="Picture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/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952500" cy="533400"/>
    <xdr:pic>
      <xdr:nvPicPr>
        <xdr:cNvPr id="431" name="Image 430" descr="Picture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392</xdr:row>
      <xdr:rowOff>19050</xdr:rowOff>
    </xdr:from>
    <xdr:ext cx="2266950" cy="1333500"/>
    <xdr:pic>
      <xdr:nvPicPr>
        <xdr:cNvPr id="432" name="Image 431" descr="Picture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/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952500" cy="533400"/>
    <xdr:pic>
      <xdr:nvPicPr>
        <xdr:cNvPr id="433" name="Image 432" descr="Picture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393</xdr:row>
      <xdr:rowOff>19050</xdr:rowOff>
    </xdr:from>
    <xdr:ext cx="2266950" cy="1333500"/>
    <xdr:pic>
      <xdr:nvPicPr>
        <xdr:cNvPr id="434" name="Image 433" descr="Picture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/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394</xdr:row>
      <xdr:rowOff>19050</xdr:rowOff>
    </xdr:from>
    <xdr:ext cx="2266950" cy="1333500"/>
    <xdr:pic>
      <xdr:nvPicPr>
        <xdr:cNvPr id="435" name="Image 434" descr="Picture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/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395</xdr:row>
      <xdr:rowOff>19050</xdr:rowOff>
    </xdr:from>
    <xdr:ext cx="2266950" cy="1333500"/>
    <xdr:pic>
      <xdr:nvPicPr>
        <xdr:cNvPr id="436" name="Image 435" descr="Picture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/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396</xdr:row>
      <xdr:rowOff>19050</xdr:rowOff>
    </xdr:from>
    <xdr:ext cx="2266950" cy="1333500"/>
    <xdr:pic>
      <xdr:nvPicPr>
        <xdr:cNvPr id="437" name="Image 436" descr="Picture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/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397</xdr:row>
      <xdr:rowOff>19050</xdr:rowOff>
    </xdr:from>
    <xdr:ext cx="2266950" cy="1333500"/>
    <xdr:pic>
      <xdr:nvPicPr>
        <xdr:cNvPr id="438" name="Image 437" descr="Picture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/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398</xdr:row>
      <xdr:rowOff>19050</xdr:rowOff>
    </xdr:from>
    <xdr:ext cx="2266950" cy="1333500"/>
    <xdr:pic>
      <xdr:nvPicPr>
        <xdr:cNvPr id="439" name="Image 438" descr="Picture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/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399</xdr:row>
      <xdr:rowOff>19050</xdr:rowOff>
    </xdr:from>
    <xdr:ext cx="2266950" cy="1333500"/>
    <xdr:pic>
      <xdr:nvPicPr>
        <xdr:cNvPr id="440" name="Image 439" descr="Picture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/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400</xdr:row>
      <xdr:rowOff>19050</xdr:rowOff>
    </xdr:from>
    <xdr:ext cx="2266950" cy="1333500"/>
    <xdr:pic>
      <xdr:nvPicPr>
        <xdr:cNvPr id="441" name="Image 440" descr="Picture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/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401</xdr:row>
      <xdr:rowOff>19050</xdr:rowOff>
    </xdr:from>
    <xdr:ext cx="2266950" cy="1333500"/>
    <xdr:pic>
      <xdr:nvPicPr>
        <xdr:cNvPr id="442" name="Image 441" descr="Picture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/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402</xdr:row>
      <xdr:rowOff>19050</xdr:rowOff>
    </xdr:from>
    <xdr:ext cx="2266950" cy="1333500"/>
    <xdr:pic>
      <xdr:nvPicPr>
        <xdr:cNvPr id="443" name="Image 442" descr="Picture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/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403</xdr:row>
      <xdr:rowOff>19050</xdr:rowOff>
    </xdr:from>
    <xdr:ext cx="2266950" cy="1333500"/>
    <xdr:pic>
      <xdr:nvPicPr>
        <xdr:cNvPr id="444" name="Image 443" descr="Picture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/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404</xdr:row>
      <xdr:rowOff>19050</xdr:rowOff>
    </xdr:from>
    <xdr:ext cx="2266950" cy="1333500"/>
    <xdr:pic>
      <xdr:nvPicPr>
        <xdr:cNvPr id="445" name="Image 444" descr="Picture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/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405</xdr:row>
      <xdr:rowOff>19050</xdr:rowOff>
    </xdr:from>
    <xdr:ext cx="2266950" cy="1333500"/>
    <xdr:pic>
      <xdr:nvPicPr>
        <xdr:cNvPr id="446" name="Image 445" descr="Picture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952500" cy="533400"/>
    <xdr:pic>
      <xdr:nvPicPr>
        <xdr:cNvPr id="447" name="Image 446" descr="Picture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406</xdr:row>
      <xdr:rowOff>19050</xdr:rowOff>
    </xdr:from>
    <xdr:ext cx="2266950" cy="1333500"/>
    <xdr:pic>
      <xdr:nvPicPr>
        <xdr:cNvPr id="448" name="Image 447" descr="Picture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/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952500" cy="533400"/>
    <xdr:pic>
      <xdr:nvPicPr>
        <xdr:cNvPr id="449" name="Image 448" descr="Picture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407</xdr:row>
      <xdr:rowOff>19050</xdr:rowOff>
    </xdr:from>
    <xdr:ext cx="2266950" cy="1333500"/>
    <xdr:pic>
      <xdr:nvPicPr>
        <xdr:cNvPr id="450" name="Image 449" descr="Picture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/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408</xdr:row>
      <xdr:rowOff>19050</xdr:rowOff>
    </xdr:from>
    <xdr:ext cx="2266950" cy="1333500"/>
    <xdr:pic>
      <xdr:nvPicPr>
        <xdr:cNvPr id="451" name="Image 450" descr="Picture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/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409</xdr:row>
      <xdr:rowOff>19050</xdr:rowOff>
    </xdr:from>
    <xdr:ext cx="2266950" cy="1333500"/>
    <xdr:pic>
      <xdr:nvPicPr>
        <xdr:cNvPr id="452" name="Image 451" descr="Picture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/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410</xdr:row>
      <xdr:rowOff>19050</xdr:rowOff>
    </xdr:from>
    <xdr:ext cx="2266950" cy="1333500"/>
    <xdr:pic>
      <xdr:nvPicPr>
        <xdr:cNvPr id="453" name="Image 452" descr="Picture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/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411</xdr:row>
      <xdr:rowOff>19050</xdr:rowOff>
    </xdr:from>
    <xdr:ext cx="2266950" cy="1333500"/>
    <xdr:pic>
      <xdr:nvPicPr>
        <xdr:cNvPr id="454" name="Image 453" descr="Picture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/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412</xdr:row>
      <xdr:rowOff>19050</xdr:rowOff>
    </xdr:from>
    <xdr:ext cx="2266950" cy="1333500"/>
    <xdr:pic>
      <xdr:nvPicPr>
        <xdr:cNvPr id="455" name="Image 454" descr="Picture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/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413</xdr:row>
      <xdr:rowOff>19050</xdr:rowOff>
    </xdr:from>
    <xdr:ext cx="2266950" cy="1333500"/>
    <xdr:pic>
      <xdr:nvPicPr>
        <xdr:cNvPr id="456" name="Image 455" descr="Picture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/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414</xdr:row>
      <xdr:rowOff>19050</xdr:rowOff>
    </xdr:from>
    <xdr:ext cx="2266950" cy="1333500"/>
    <xdr:pic>
      <xdr:nvPicPr>
        <xdr:cNvPr id="457" name="Image 456" descr="Picture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/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415</xdr:row>
      <xdr:rowOff>19050</xdr:rowOff>
    </xdr:from>
    <xdr:ext cx="2266950" cy="1333500"/>
    <xdr:pic>
      <xdr:nvPicPr>
        <xdr:cNvPr id="458" name="Image 457" descr="Picture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/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416</xdr:row>
      <xdr:rowOff>19050</xdr:rowOff>
    </xdr:from>
    <xdr:ext cx="2266950" cy="1333500"/>
    <xdr:pic>
      <xdr:nvPicPr>
        <xdr:cNvPr id="459" name="Image 458" descr="Picture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/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417</xdr:row>
      <xdr:rowOff>19050</xdr:rowOff>
    </xdr:from>
    <xdr:ext cx="2266950" cy="1333500"/>
    <xdr:pic>
      <xdr:nvPicPr>
        <xdr:cNvPr id="460" name="Image 459" descr="Picture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/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418</xdr:row>
      <xdr:rowOff>19050</xdr:rowOff>
    </xdr:from>
    <xdr:ext cx="2266950" cy="1333500"/>
    <xdr:pic>
      <xdr:nvPicPr>
        <xdr:cNvPr id="461" name="Image 460" descr="Picture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/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419</xdr:row>
      <xdr:rowOff>19050</xdr:rowOff>
    </xdr:from>
    <xdr:ext cx="2266950" cy="1333500"/>
    <xdr:pic>
      <xdr:nvPicPr>
        <xdr:cNvPr id="462" name="Image 461" descr="Picture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/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420</xdr:row>
      <xdr:rowOff>19050</xdr:rowOff>
    </xdr:from>
    <xdr:ext cx="2266950" cy="1333500"/>
    <xdr:pic>
      <xdr:nvPicPr>
        <xdr:cNvPr id="463" name="Image 462" descr="Picture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/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421</xdr:row>
      <xdr:rowOff>19050</xdr:rowOff>
    </xdr:from>
    <xdr:ext cx="2266950" cy="1333500"/>
    <xdr:pic>
      <xdr:nvPicPr>
        <xdr:cNvPr id="464" name="Image 463" descr="Picture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/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422</xdr:row>
      <xdr:rowOff>19050</xdr:rowOff>
    </xdr:from>
    <xdr:ext cx="2266950" cy="1333500"/>
    <xdr:pic>
      <xdr:nvPicPr>
        <xdr:cNvPr id="465" name="Image 464" descr="Picture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/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423</xdr:row>
      <xdr:rowOff>19050</xdr:rowOff>
    </xdr:from>
    <xdr:ext cx="2266950" cy="1333500"/>
    <xdr:pic>
      <xdr:nvPicPr>
        <xdr:cNvPr id="466" name="Image 465" descr="Picture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/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424</xdr:row>
      <xdr:rowOff>19050</xdr:rowOff>
    </xdr:from>
    <xdr:ext cx="2266950" cy="1333500"/>
    <xdr:pic>
      <xdr:nvPicPr>
        <xdr:cNvPr id="467" name="Image 466" descr="Picture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/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425</xdr:row>
      <xdr:rowOff>19050</xdr:rowOff>
    </xdr:from>
    <xdr:ext cx="2266950" cy="1333500"/>
    <xdr:pic>
      <xdr:nvPicPr>
        <xdr:cNvPr id="468" name="Image 467" descr="Picture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/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426</xdr:row>
      <xdr:rowOff>19050</xdr:rowOff>
    </xdr:from>
    <xdr:ext cx="2266950" cy="1333500"/>
    <xdr:pic>
      <xdr:nvPicPr>
        <xdr:cNvPr id="469" name="Image 468" descr="Picture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/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427</xdr:row>
      <xdr:rowOff>19050</xdr:rowOff>
    </xdr:from>
    <xdr:ext cx="2266950" cy="1333500"/>
    <xdr:pic>
      <xdr:nvPicPr>
        <xdr:cNvPr id="470" name="Image 469" descr="Picture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/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428</xdr:row>
      <xdr:rowOff>19050</xdr:rowOff>
    </xdr:from>
    <xdr:ext cx="2266950" cy="1333500"/>
    <xdr:pic>
      <xdr:nvPicPr>
        <xdr:cNvPr id="471" name="Image 470" descr="Picture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/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429</xdr:row>
      <xdr:rowOff>19050</xdr:rowOff>
    </xdr:from>
    <xdr:ext cx="2266950" cy="1333500"/>
    <xdr:pic>
      <xdr:nvPicPr>
        <xdr:cNvPr id="472" name="Image 471" descr="Picture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/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430</xdr:row>
      <xdr:rowOff>19050</xdr:rowOff>
    </xdr:from>
    <xdr:ext cx="2266950" cy="1333500"/>
    <xdr:pic>
      <xdr:nvPicPr>
        <xdr:cNvPr id="473" name="Image 472" descr="Picture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/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431</xdr:row>
      <xdr:rowOff>19050</xdr:rowOff>
    </xdr:from>
    <xdr:ext cx="2266950" cy="1333500"/>
    <xdr:pic>
      <xdr:nvPicPr>
        <xdr:cNvPr id="474" name="Image 473" descr="Picture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432</xdr:row>
      <xdr:rowOff>19050</xdr:rowOff>
    </xdr:from>
    <xdr:ext cx="2266950" cy="1333500"/>
    <xdr:pic>
      <xdr:nvPicPr>
        <xdr:cNvPr id="475" name="Image 474" descr="Picture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/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433</xdr:row>
      <xdr:rowOff>19050</xdr:rowOff>
    </xdr:from>
    <xdr:ext cx="2266950" cy="1333500"/>
    <xdr:pic>
      <xdr:nvPicPr>
        <xdr:cNvPr id="476" name="Image 475" descr="Picture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/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434</xdr:row>
      <xdr:rowOff>19050</xdr:rowOff>
    </xdr:from>
    <xdr:ext cx="2266950" cy="1333500"/>
    <xdr:pic>
      <xdr:nvPicPr>
        <xdr:cNvPr id="477" name="Image 476" descr="Picture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/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435</xdr:row>
      <xdr:rowOff>19050</xdr:rowOff>
    </xdr:from>
    <xdr:ext cx="2266950" cy="1333500"/>
    <xdr:pic>
      <xdr:nvPicPr>
        <xdr:cNvPr id="478" name="Image 477" descr="Picture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/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436</xdr:row>
      <xdr:rowOff>19050</xdr:rowOff>
    </xdr:from>
    <xdr:ext cx="2266950" cy="1333500"/>
    <xdr:pic>
      <xdr:nvPicPr>
        <xdr:cNvPr id="479" name="Image 478" descr="Picture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/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437</xdr:row>
      <xdr:rowOff>19050</xdr:rowOff>
    </xdr:from>
    <xdr:ext cx="2266950" cy="1333500"/>
    <xdr:pic>
      <xdr:nvPicPr>
        <xdr:cNvPr id="480" name="Image 479" descr="Picture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/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438</xdr:row>
      <xdr:rowOff>19050</xdr:rowOff>
    </xdr:from>
    <xdr:ext cx="2266950" cy="1333500"/>
    <xdr:pic>
      <xdr:nvPicPr>
        <xdr:cNvPr id="481" name="Image 480" descr="Picture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/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439</xdr:row>
      <xdr:rowOff>19050</xdr:rowOff>
    </xdr:from>
    <xdr:ext cx="2266950" cy="1333500"/>
    <xdr:pic>
      <xdr:nvPicPr>
        <xdr:cNvPr id="482" name="Image 481" descr="Picture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/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440</xdr:row>
      <xdr:rowOff>19050</xdr:rowOff>
    </xdr:from>
    <xdr:ext cx="2266950" cy="1333500"/>
    <xdr:pic>
      <xdr:nvPicPr>
        <xdr:cNvPr id="483" name="Image 482" descr="Picture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441</xdr:row>
      <xdr:rowOff>19050</xdr:rowOff>
    </xdr:from>
    <xdr:ext cx="2266950" cy="1333500"/>
    <xdr:pic>
      <xdr:nvPicPr>
        <xdr:cNvPr id="484" name="Image 483" descr="Picture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/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442</xdr:row>
      <xdr:rowOff>19050</xdr:rowOff>
    </xdr:from>
    <xdr:ext cx="2266950" cy="1333500"/>
    <xdr:pic>
      <xdr:nvPicPr>
        <xdr:cNvPr id="485" name="Image 484" descr="Picture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/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443</xdr:row>
      <xdr:rowOff>19050</xdr:rowOff>
    </xdr:from>
    <xdr:ext cx="2266950" cy="1333500"/>
    <xdr:pic>
      <xdr:nvPicPr>
        <xdr:cNvPr id="486" name="Image 485" descr="Picture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/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444</xdr:row>
      <xdr:rowOff>19050</xdr:rowOff>
    </xdr:from>
    <xdr:ext cx="2266950" cy="1333500"/>
    <xdr:pic>
      <xdr:nvPicPr>
        <xdr:cNvPr id="487" name="Image 486" descr="Picture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/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445</xdr:row>
      <xdr:rowOff>19050</xdr:rowOff>
    </xdr:from>
    <xdr:ext cx="2266950" cy="1333500"/>
    <xdr:pic>
      <xdr:nvPicPr>
        <xdr:cNvPr id="488" name="Image 487" descr="Picture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/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446</xdr:row>
      <xdr:rowOff>19050</xdr:rowOff>
    </xdr:from>
    <xdr:ext cx="2266950" cy="1333500"/>
    <xdr:pic>
      <xdr:nvPicPr>
        <xdr:cNvPr id="489" name="Image 488" descr="Picture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/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447</xdr:row>
      <xdr:rowOff>19050</xdr:rowOff>
    </xdr:from>
    <xdr:ext cx="2266950" cy="1333500"/>
    <xdr:pic>
      <xdr:nvPicPr>
        <xdr:cNvPr id="490" name="Image 489" descr="Picture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/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448</xdr:row>
      <xdr:rowOff>19050</xdr:rowOff>
    </xdr:from>
    <xdr:ext cx="2266950" cy="1333500"/>
    <xdr:pic>
      <xdr:nvPicPr>
        <xdr:cNvPr id="491" name="Image 490" descr="Picture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/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449</xdr:row>
      <xdr:rowOff>19050</xdr:rowOff>
    </xdr:from>
    <xdr:ext cx="2266950" cy="1333500"/>
    <xdr:pic>
      <xdr:nvPicPr>
        <xdr:cNvPr id="492" name="Image 491" descr="Picture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/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450</xdr:row>
      <xdr:rowOff>19050</xdr:rowOff>
    </xdr:from>
    <xdr:ext cx="2266950" cy="1333500"/>
    <xdr:pic>
      <xdr:nvPicPr>
        <xdr:cNvPr id="493" name="Image 492" descr="Picture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/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451</xdr:row>
      <xdr:rowOff>19050</xdr:rowOff>
    </xdr:from>
    <xdr:ext cx="2266950" cy="1333500"/>
    <xdr:pic>
      <xdr:nvPicPr>
        <xdr:cNvPr id="494" name="Image 493" descr="Picture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/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452</xdr:row>
      <xdr:rowOff>19050</xdr:rowOff>
    </xdr:from>
    <xdr:ext cx="2266950" cy="1333500"/>
    <xdr:pic>
      <xdr:nvPicPr>
        <xdr:cNvPr id="495" name="Image 494" descr="Picture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/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453</xdr:row>
      <xdr:rowOff>19050</xdr:rowOff>
    </xdr:from>
    <xdr:ext cx="2266950" cy="1333500"/>
    <xdr:pic>
      <xdr:nvPicPr>
        <xdr:cNvPr id="496" name="Image 495" descr="Picture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/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454</xdr:row>
      <xdr:rowOff>19050</xdr:rowOff>
    </xdr:from>
    <xdr:ext cx="2266950" cy="1333500"/>
    <xdr:pic>
      <xdr:nvPicPr>
        <xdr:cNvPr id="497" name="Image 496" descr="Picture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/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455</xdr:row>
      <xdr:rowOff>19050</xdr:rowOff>
    </xdr:from>
    <xdr:ext cx="2266950" cy="1333500"/>
    <xdr:pic>
      <xdr:nvPicPr>
        <xdr:cNvPr id="498" name="Image 497" descr="Picture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/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952500" cy="533400"/>
    <xdr:pic>
      <xdr:nvPicPr>
        <xdr:cNvPr id="499" name="Image 498" descr="Picture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456</xdr:row>
      <xdr:rowOff>19050</xdr:rowOff>
    </xdr:from>
    <xdr:ext cx="2266950" cy="1333500"/>
    <xdr:pic>
      <xdr:nvPicPr>
        <xdr:cNvPr id="500" name="Image 499" descr="Picture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/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457</xdr:row>
      <xdr:rowOff>19050</xdr:rowOff>
    </xdr:from>
    <xdr:ext cx="2266950" cy="1333500"/>
    <xdr:pic>
      <xdr:nvPicPr>
        <xdr:cNvPr id="501" name="Image 500" descr="Picture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/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458</xdr:row>
      <xdr:rowOff>19050</xdr:rowOff>
    </xdr:from>
    <xdr:ext cx="2266950" cy="1333500"/>
    <xdr:pic>
      <xdr:nvPicPr>
        <xdr:cNvPr id="502" name="Image 501" descr="Picture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/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459</xdr:row>
      <xdr:rowOff>19050</xdr:rowOff>
    </xdr:from>
    <xdr:ext cx="2266950" cy="1333500"/>
    <xdr:pic>
      <xdr:nvPicPr>
        <xdr:cNvPr id="503" name="Image 502" descr="Picture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/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460</xdr:row>
      <xdr:rowOff>19050</xdr:rowOff>
    </xdr:from>
    <xdr:ext cx="2266950" cy="1333500"/>
    <xdr:pic>
      <xdr:nvPicPr>
        <xdr:cNvPr id="504" name="Image 503" descr="Picture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/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461</xdr:row>
      <xdr:rowOff>19050</xdr:rowOff>
    </xdr:from>
    <xdr:ext cx="2266950" cy="1333500"/>
    <xdr:pic>
      <xdr:nvPicPr>
        <xdr:cNvPr id="505" name="Image 504" descr="Picture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/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462</xdr:row>
      <xdr:rowOff>19050</xdr:rowOff>
    </xdr:from>
    <xdr:ext cx="2266950" cy="1333500"/>
    <xdr:pic>
      <xdr:nvPicPr>
        <xdr:cNvPr id="506" name="Image 505" descr="Picture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/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463</xdr:row>
      <xdr:rowOff>19050</xdr:rowOff>
    </xdr:from>
    <xdr:ext cx="2266950" cy="1333500"/>
    <xdr:pic>
      <xdr:nvPicPr>
        <xdr:cNvPr id="507" name="Image 506" descr="Picture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/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464</xdr:row>
      <xdr:rowOff>19050</xdr:rowOff>
    </xdr:from>
    <xdr:ext cx="2266950" cy="1333500"/>
    <xdr:pic>
      <xdr:nvPicPr>
        <xdr:cNvPr id="508" name="Image 507" descr="Picture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/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465</xdr:row>
      <xdr:rowOff>19050</xdr:rowOff>
    </xdr:from>
    <xdr:ext cx="2266950" cy="1333500"/>
    <xdr:pic>
      <xdr:nvPicPr>
        <xdr:cNvPr id="509" name="Image 508" descr="Picture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/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466</xdr:row>
      <xdr:rowOff>19050</xdr:rowOff>
    </xdr:from>
    <xdr:ext cx="2266950" cy="1333500"/>
    <xdr:pic>
      <xdr:nvPicPr>
        <xdr:cNvPr id="510" name="Image 509" descr="Picture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/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467</xdr:row>
      <xdr:rowOff>19050</xdr:rowOff>
    </xdr:from>
    <xdr:ext cx="2266950" cy="1333500"/>
    <xdr:pic>
      <xdr:nvPicPr>
        <xdr:cNvPr id="511" name="Image 510" descr="Picture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/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468</xdr:row>
      <xdr:rowOff>19050</xdr:rowOff>
    </xdr:from>
    <xdr:ext cx="2266950" cy="1333500"/>
    <xdr:pic>
      <xdr:nvPicPr>
        <xdr:cNvPr id="512" name="Image 511" descr="Picture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/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469</xdr:row>
      <xdr:rowOff>19050</xdr:rowOff>
    </xdr:from>
    <xdr:ext cx="2266950" cy="1333500"/>
    <xdr:pic>
      <xdr:nvPicPr>
        <xdr:cNvPr id="513" name="Image 512" descr="Picture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/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470</xdr:row>
      <xdr:rowOff>19050</xdr:rowOff>
    </xdr:from>
    <xdr:ext cx="2266950" cy="1333500"/>
    <xdr:pic>
      <xdr:nvPicPr>
        <xdr:cNvPr id="514" name="Image 513" descr="Picture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/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471</xdr:row>
      <xdr:rowOff>19050</xdr:rowOff>
    </xdr:from>
    <xdr:ext cx="2266950" cy="1333500"/>
    <xdr:pic>
      <xdr:nvPicPr>
        <xdr:cNvPr id="515" name="Image 514" descr="Picture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/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472</xdr:row>
      <xdr:rowOff>19050</xdr:rowOff>
    </xdr:from>
    <xdr:ext cx="2266950" cy="1333500"/>
    <xdr:pic>
      <xdr:nvPicPr>
        <xdr:cNvPr id="516" name="Image 515" descr="Picture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/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473</xdr:row>
      <xdr:rowOff>19050</xdr:rowOff>
    </xdr:from>
    <xdr:ext cx="2266950" cy="1333500"/>
    <xdr:pic>
      <xdr:nvPicPr>
        <xdr:cNvPr id="517" name="Image 516" descr="Picture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/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474</xdr:row>
      <xdr:rowOff>19050</xdr:rowOff>
    </xdr:from>
    <xdr:ext cx="2266950" cy="1333500"/>
    <xdr:pic>
      <xdr:nvPicPr>
        <xdr:cNvPr id="518" name="Image 517" descr="Picture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/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475</xdr:row>
      <xdr:rowOff>19050</xdr:rowOff>
    </xdr:from>
    <xdr:ext cx="2266950" cy="1333500"/>
    <xdr:pic>
      <xdr:nvPicPr>
        <xdr:cNvPr id="519" name="Image 518" descr="Picture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/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476</xdr:row>
      <xdr:rowOff>19050</xdr:rowOff>
    </xdr:from>
    <xdr:ext cx="2266950" cy="1333500"/>
    <xdr:pic>
      <xdr:nvPicPr>
        <xdr:cNvPr id="520" name="Image 519" descr="Picture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/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477</xdr:row>
      <xdr:rowOff>19050</xdr:rowOff>
    </xdr:from>
    <xdr:ext cx="2266950" cy="1333500"/>
    <xdr:pic>
      <xdr:nvPicPr>
        <xdr:cNvPr id="521" name="Image 520" descr="Picture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/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478</xdr:row>
      <xdr:rowOff>19050</xdr:rowOff>
    </xdr:from>
    <xdr:ext cx="2266950" cy="1333500"/>
    <xdr:pic>
      <xdr:nvPicPr>
        <xdr:cNvPr id="522" name="Image 521" descr="Picture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/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479</xdr:row>
      <xdr:rowOff>19050</xdr:rowOff>
    </xdr:from>
    <xdr:ext cx="2266950" cy="1333500"/>
    <xdr:pic>
      <xdr:nvPicPr>
        <xdr:cNvPr id="523" name="Image 522" descr="Picture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/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480</xdr:row>
      <xdr:rowOff>19050</xdr:rowOff>
    </xdr:from>
    <xdr:ext cx="2266950" cy="1333500"/>
    <xdr:pic>
      <xdr:nvPicPr>
        <xdr:cNvPr id="524" name="Image 523" descr="Picture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/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481</xdr:row>
      <xdr:rowOff>19050</xdr:rowOff>
    </xdr:from>
    <xdr:ext cx="2266950" cy="1333500"/>
    <xdr:pic>
      <xdr:nvPicPr>
        <xdr:cNvPr id="525" name="Image 524" descr="Picture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/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482</xdr:row>
      <xdr:rowOff>19050</xdr:rowOff>
    </xdr:from>
    <xdr:ext cx="2266950" cy="1333500"/>
    <xdr:pic>
      <xdr:nvPicPr>
        <xdr:cNvPr id="526" name="Image 525" descr="Picture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/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483</xdr:row>
      <xdr:rowOff>19050</xdr:rowOff>
    </xdr:from>
    <xdr:ext cx="2266950" cy="1333500"/>
    <xdr:pic>
      <xdr:nvPicPr>
        <xdr:cNvPr id="527" name="Image 526" descr="Picture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/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484</xdr:row>
      <xdr:rowOff>19050</xdr:rowOff>
    </xdr:from>
    <xdr:ext cx="2266950" cy="1333500"/>
    <xdr:pic>
      <xdr:nvPicPr>
        <xdr:cNvPr id="528" name="Image 527" descr="Picture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/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485</xdr:row>
      <xdr:rowOff>19050</xdr:rowOff>
    </xdr:from>
    <xdr:ext cx="2266950" cy="1333500"/>
    <xdr:pic>
      <xdr:nvPicPr>
        <xdr:cNvPr id="529" name="Image 528" descr="Picture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/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485</xdr:row>
      <xdr:rowOff>0</xdr:rowOff>
    </xdr:from>
    <xdr:ext cx="952500" cy="533400"/>
    <xdr:pic>
      <xdr:nvPicPr>
        <xdr:cNvPr id="530" name="Image 529" descr="Picture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486</xdr:row>
      <xdr:rowOff>19050</xdr:rowOff>
    </xdr:from>
    <xdr:ext cx="2266950" cy="1333500"/>
    <xdr:pic>
      <xdr:nvPicPr>
        <xdr:cNvPr id="531" name="Image 530" descr="Picture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/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486</xdr:row>
      <xdr:rowOff>0</xdr:rowOff>
    </xdr:from>
    <xdr:ext cx="952500" cy="533400"/>
    <xdr:pic>
      <xdr:nvPicPr>
        <xdr:cNvPr id="532" name="Image 531" descr="Picture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487</xdr:row>
      <xdr:rowOff>19050</xdr:rowOff>
    </xdr:from>
    <xdr:ext cx="2266950" cy="1333500"/>
    <xdr:pic>
      <xdr:nvPicPr>
        <xdr:cNvPr id="533" name="Image 532" descr="Picture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487</xdr:row>
      <xdr:rowOff>0</xdr:rowOff>
    </xdr:from>
    <xdr:ext cx="952500" cy="533400"/>
    <xdr:pic>
      <xdr:nvPicPr>
        <xdr:cNvPr id="534" name="Image 533" descr="Picture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488</xdr:row>
      <xdr:rowOff>19050</xdr:rowOff>
    </xdr:from>
    <xdr:ext cx="2266950" cy="1333500"/>
    <xdr:pic>
      <xdr:nvPicPr>
        <xdr:cNvPr id="535" name="Image 534" descr="Picture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488</xdr:row>
      <xdr:rowOff>0</xdr:rowOff>
    </xdr:from>
    <xdr:ext cx="952500" cy="533400"/>
    <xdr:pic>
      <xdr:nvPicPr>
        <xdr:cNvPr id="536" name="Image 535" descr="Picture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489</xdr:row>
      <xdr:rowOff>19050</xdr:rowOff>
    </xdr:from>
    <xdr:ext cx="2266950" cy="1333500"/>
    <xdr:pic>
      <xdr:nvPicPr>
        <xdr:cNvPr id="537" name="Image 536" descr="Picture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/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489</xdr:row>
      <xdr:rowOff>0</xdr:rowOff>
    </xdr:from>
    <xdr:ext cx="952500" cy="533400"/>
    <xdr:pic>
      <xdr:nvPicPr>
        <xdr:cNvPr id="538" name="Image 537" descr="Picture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490</xdr:row>
      <xdr:rowOff>19050</xdr:rowOff>
    </xdr:from>
    <xdr:ext cx="2266950" cy="1333500"/>
    <xdr:pic>
      <xdr:nvPicPr>
        <xdr:cNvPr id="539" name="Image 538" descr="Picture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/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491</xdr:row>
      <xdr:rowOff>19050</xdr:rowOff>
    </xdr:from>
    <xdr:ext cx="2266950" cy="1333500"/>
    <xdr:pic>
      <xdr:nvPicPr>
        <xdr:cNvPr id="540" name="Image 539" descr="Picture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/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492</xdr:row>
      <xdr:rowOff>19050</xdr:rowOff>
    </xdr:from>
    <xdr:ext cx="2266950" cy="1333500"/>
    <xdr:pic>
      <xdr:nvPicPr>
        <xdr:cNvPr id="541" name="Image 540" descr="Picture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/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493</xdr:row>
      <xdr:rowOff>19050</xdr:rowOff>
    </xdr:from>
    <xdr:ext cx="2266950" cy="1333500"/>
    <xdr:pic>
      <xdr:nvPicPr>
        <xdr:cNvPr id="542" name="Image 541" descr="Picture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/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494</xdr:row>
      <xdr:rowOff>19050</xdr:rowOff>
    </xdr:from>
    <xdr:ext cx="2266950" cy="1333500"/>
    <xdr:pic>
      <xdr:nvPicPr>
        <xdr:cNvPr id="543" name="Image 542" descr="Picture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/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495</xdr:row>
      <xdr:rowOff>19050</xdr:rowOff>
    </xdr:from>
    <xdr:ext cx="2266950" cy="1333500"/>
    <xdr:pic>
      <xdr:nvPicPr>
        <xdr:cNvPr id="544" name="Image 543" descr="Picture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/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496</xdr:row>
      <xdr:rowOff>19050</xdr:rowOff>
    </xdr:from>
    <xdr:ext cx="2266950" cy="1333500"/>
    <xdr:pic>
      <xdr:nvPicPr>
        <xdr:cNvPr id="545" name="Image 544" descr="Picture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/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497</xdr:row>
      <xdr:rowOff>19050</xdr:rowOff>
    </xdr:from>
    <xdr:ext cx="2266950" cy="1333500"/>
    <xdr:pic>
      <xdr:nvPicPr>
        <xdr:cNvPr id="546" name="Image 545" descr="Picture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/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498</xdr:row>
      <xdr:rowOff>19050</xdr:rowOff>
    </xdr:from>
    <xdr:ext cx="2266950" cy="1333500"/>
    <xdr:pic>
      <xdr:nvPicPr>
        <xdr:cNvPr id="547" name="Image 546" descr="Picture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/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499</xdr:row>
      <xdr:rowOff>19050</xdr:rowOff>
    </xdr:from>
    <xdr:ext cx="2266950" cy="1333500"/>
    <xdr:pic>
      <xdr:nvPicPr>
        <xdr:cNvPr id="548" name="Image 547" descr="Picture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/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500</xdr:row>
      <xdr:rowOff>19050</xdr:rowOff>
    </xdr:from>
    <xdr:ext cx="2266950" cy="1333500"/>
    <xdr:pic>
      <xdr:nvPicPr>
        <xdr:cNvPr id="549" name="Image 548" descr="Picture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/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501</xdr:row>
      <xdr:rowOff>19050</xdr:rowOff>
    </xdr:from>
    <xdr:ext cx="2266950" cy="1333500"/>
    <xdr:pic>
      <xdr:nvPicPr>
        <xdr:cNvPr id="550" name="Image 549" descr="Picture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/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0</xdr:colOff>
      <xdr:row>501</xdr:row>
      <xdr:rowOff>0</xdr:rowOff>
    </xdr:from>
    <xdr:ext cx="952500" cy="533400"/>
    <xdr:pic>
      <xdr:nvPicPr>
        <xdr:cNvPr id="551" name="Image 550" descr="Picture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502</xdr:row>
      <xdr:rowOff>19050</xdr:rowOff>
    </xdr:from>
    <xdr:ext cx="2266950" cy="1333500"/>
    <xdr:pic>
      <xdr:nvPicPr>
        <xdr:cNvPr id="552" name="Image 551" descr="Picture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/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503</xdr:row>
      <xdr:rowOff>19050</xdr:rowOff>
    </xdr:from>
    <xdr:ext cx="2266950" cy="1333500"/>
    <xdr:pic>
      <xdr:nvPicPr>
        <xdr:cNvPr id="553" name="Image 552" descr="Picture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/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504</xdr:row>
      <xdr:rowOff>19050</xdr:rowOff>
    </xdr:from>
    <xdr:ext cx="2266950" cy="1333500"/>
    <xdr:pic>
      <xdr:nvPicPr>
        <xdr:cNvPr id="554" name="Image 553" descr="Picture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/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505</xdr:row>
      <xdr:rowOff>19050</xdr:rowOff>
    </xdr:from>
    <xdr:ext cx="2266950" cy="1333500"/>
    <xdr:pic>
      <xdr:nvPicPr>
        <xdr:cNvPr id="555" name="Image 554" descr="Picture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/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506</xdr:row>
      <xdr:rowOff>19050</xdr:rowOff>
    </xdr:from>
    <xdr:ext cx="2266950" cy="1333500"/>
    <xdr:pic>
      <xdr:nvPicPr>
        <xdr:cNvPr id="556" name="Image 555" descr="Picture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/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507</xdr:row>
      <xdr:rowOff>19050</xdr:rowOff>
    </xdr:from>
    <xdr:ext cx="2266950" cy="1333500"/>
    <xdr:pic>
      <xdr:nvPicPr>
        <xdr:cNvPr id="557" name="Image 556" descr="Picture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/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508</xdr:row>
      <xdr:rowOff>19050</xdr:rowOff>
    </xdr:from>
    <xdr:ext cx="2266950" cy="1333500"/>
    <xdr:pic>
      <xdr:nvPicPr>
        <xdr:cNvPr id="558" name="Image 557" descr="Picture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/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509</xdr:row>
      <xdr:rowOff>19050</xdr:rowOff>
    </xdr:from>
    <xdr:ext cx="2266950" cy="1333500"/>
    <xdr:pic>
      <xdr:nvPicPr>
        <xdr:cNvPr id="559" name="Image 558" descr="Picture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/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510</xdr:row>
      <xdr:rowOff>19050</xdr:rowOff>
    </xdr:from>
    <xdr:ext cx="2266950" cy="1333500"/>
    <xdr:pic>
      <xdr:nvPicPr>
        <xdr:cNvPr id="560" name="Image 559" descr="Picture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/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511</xdr:row>
      <xdr:rowOff>19050</xdr:rowOff>
    </xdr:from>
    <xdr:ext cx="2266950" cy="1333500"/>
    <xdr:pic>
      <xdr:nvPicPr>
        <xdr:cNvPr id="561" name="Image 560" descr="Picture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/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19050</xdr:colOff>
      <xdr:row>512</xdr:row>
      <xdr:rowOff>19050</xdr:rowOff>
    </xdr:from>
    <xdr:ext cx="2266950" cy="1333500"/>
    <xdr:pic>
      <xdr:nvPicPr>
        <xdr:cNvPr id="562" name="Image 561" descr="Picture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/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95750" cy="1000125"/>
    <xdr:pic>
      <xdr:nvPicPr>
        <xdr:cNvPr id="563" name="Image 562" descr="Picture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/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e-sweets.ru" TargetMode="External"/><Relationship Id="rId1" Type="http://schemas.openxmlformats.org/officeDocument/2006/relationships/hyperlink" Target="http://www.e-sweets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13"/>
  <sheetViews>
    <sheetView tabSelected="1" zoomScale="55" zoomScaleNormal="55" workbookViewId="0">
      <pane ySplit="6" topLeftCell="A7" activePane="bottomLeft" state="frozen"/>
      <selection pane="bottomLeft" activeCell="L1" sqref="L1"/>
    </sheetView>
  </sheetViews>
  <sheetFormatPr defaultRowHeight="15" x14ac:dyDescent="0.25"/>
  <cols>
    <col min="1" max="1" width="15" customWidth="1"/>
    <col min="2" max="2" width="13" customWidth="1"/>
    <col min="3" max="3" width="34.42578125" customWidth="1"/>
    <col min="4" max="4" width="50" customWidth="1"/>
    <col min="5" max="5" width="21" customWidth="1"/>
    <col min="6" max="6" width="11" customWidth="1"/>
    <col min="7" max="7" width="19" customWidth="1"/>
    <col min="8" max="8" width="17" customWidth="1"/>
    <col min="9" max="9" width="13.85546875" customWidth="1"/>
    <col min="10" max="10" width="15.42578125" customWidth="1"/>
    <col min="11" max="11" width="16" customWidth="1"/>
    <col min="12" max="12" width="10" customWidth="1"/>
    <col min="13" max="16" width="17.7109375" customWidth="1"/>
  </cols>
  <sheetData>
    <row r="1" spans="1:16" ht="21.2" customHeight="1" x14ac:dyDescent="0.25">
      <c r="A1" s="1"/>
      <c r="D1" s="2" t="s">
        <v>0</v>
      </c>
      <c r="F1" s="29" t="s">
        <v>1</v>
      </c>
      <c r="G1" s="27"/>
      <c r="H1" s="27"/>
      <c r="I1" s="27"/>
      <c r="J1" s="28" t="s">
        <v>2</v>
      </c>
      <c r="K1" s="27"/>
    </row>
    <row r="2" spans="1:16" ht="21.2" customHeight="1" x14ac:dyDescent="0.25">
      <c r="D2" s="2" t="s">
        <v>3</v>
      </c>
      <c r="F2" s="29" t="s">
        <v>4</v>
      </c>
      <c r="G2" s="27"/>
      <c r="H2" s="27"/>
      <c r="I2" s="27"/>
      <c r="J2" s="28" t="s">
        <v>5</v>
      </c>
      <c r="K2" s="27"/>
      <c r="M2" s="33" t="str">
        <f>IFERROR(IF(G4 * 1 &gt;= 300000, "Максимальная скидка 6%", IF(G4 * 1 &gt;= 100000,  "Для получения скидки в 6% Вы можете приобрести еще товар, на сумму: " &amp; 300000-G4 &amp; " руб.", IF(G4 * 1 &gt;= 50000,  "Для получения скидки в 5% Вы можете приобрести еще товар, на сумму: " &amp; 100000-G4 &amp; " руб.", IF(G4 * 1 &gt;= 15000,  "Для получения скидки в 2% Вы можете приобрести еще товар, на сумму: " &amp; 50000-G4 &amp; " руб.", "")))), "Минимальная сумма заказа от 15000 руб.")</f>
        <v>Минимальная сумма заказа от 15000 руб.</v>
      </c>
      <c r="N2" s="34"/>
      <c r="O2" s="34"/>
      <c r="P2" s="34"/>
    </row>
    <row r="3" spans="1:16" ht="21.2" customHeight="1" x14ac:dyDescent="0.25">
      <c r="J3" s="28" t="s">
        <v>6</v>
      </c>
      <c r="K3" s="27"/>
      <c r="M3" s="34"/>
      <c r="N3" s="34"/>
      <c r="O3" s="34"/>
      <c r="P3" s="34"/>
    </row>
    <row r="4" spans="1:16" ht="21.2" customHeight="1" x14ac:dyDescent="0.25">
      <c r="G4" s="3" t="str">
        <f>IF(SUMPRODUCT(G7:G513, M7:M513, I7:I513) &gt;= 15000, SUMPRODUCT(G7:G513, M7:M513, I7:I513), "-")</f>
        <v>-</v>
      </c>
      <c r="H4" s="26" t="s">
        <v>7</v>
      </c>
      <c r="I4" s="27"/>
      <c r="J4" s="28" t="s">
        <v>8</v>
      </c>
      <c r="K4" s="27"/>
    </row>
    <row r="5" spans="1:16" ht="20.100000000000001" customHeight="1" x14ac:dyDescent="0.25">
      <c r="A5" s="30" t="s">
        <v>9</v>
      </c>
      <c r="B5" s="31"/>
      <c r="C5" s="31"/>
      <c r="E5" s="32" t="s">
        <v>10</v>
      </c>
      <c r="F5" s="27"/>
      <c r="G5" s="4" t="str">
        <f>IFERROR(IF(G4 &gt;= 300000, G4 * 0.94, IF(G4 &gt;= 100000, G4 * 0.95, IF(G4 &gt;= 50000, G4 * 0.98, G4))), "")</f>
        <v/>
      </c>
      <c r="H5" s="4">
        <f>IFERROR(G4 - G5, 0)</f>
        <v>0</v>
      </c>
      <c r="I5" s="5">
        <f>IFERROR(IF(G4 * 1 &gt;= 300000, 0.06, IF(G4 * 1 &gt;= 100000, 0.05, IF(G4 * 1 &gt;= 50000, 0.02,  0 ))), 0)</f>
        <v>0</v>
      </c>
      <c r="J5" s="28" t="s">
        <v>11</v>
      </c>
      <c r="K5" s="27"/>
      <c r="M5" s="26" t="s">
        <v>12</v>
      </c>
      <c r="N5" s="27"/>
      <c r="O5" s="27"/>
      <c r="P5" s="27"/>
    </row>
    <row r="6" spans="1:16" ht="47.1" customHeight="1" x14ac:dyDescent="0.25">
      <c r="A6" s="6" t="s">
        <v>13</v>
      </c>
      <c r="B6" s="6" t="s">
        <v>14</v>
      </c>
      <c r="C6" s="6" t="s">
        <v>15</v>
      </c>
      <c r="D6" s="6" t="s">
        <v>16</v>
      </c>
      <c r="E6" s="6" t="s">
        <v>1622</v>
      </c>
      <c r="F6" s="6" t="s">
        <v>17</v>
      </c>
      <c r="G6" s="6" t="s">
        <v>18</v>
      </c>
      <c r="H6" s="6" t="s">
        <v>19</v>
      </c>
      <c r="I6" s="6" t="s">
        <v>20</v>
      </c>
      <c r="J6" s="6" t="s">
        <v>21</v>
      </c>
      <c r="K6" s="6" t="s">
        <v>22</v>
      </c>
      <c r="L6" s="7" t="s">
        <v>23</v>
      </c>
      <c r="M6" s="6" t="s">
        <v>24</v>
      </c>
      <c r="N6" s="6" t="s">
        <v>25</v>
      </c>
      <c r="O6" s="6" t="s">
        <v>26</v>
      </c>
      <c r="P6" s="6" t="s">
        <v>27</v>
      </c>
    </row>
    <row r="7" spans="1:16" ht="108.6" customHeight="1" x14ac:dyDescent="0.25">
      <c r="A7" s="8" t="s">
        <v>28</v>
      </c>
      <c r="B7" s="8" t="s">
        <v>29</v>
      </c>
      <c r="C7" s="9"/>
      <c r="D7" s="10" t="s">
        <v>30</v>
      </c>
      <c r="E7" s="11" t="s">
        <v>31</v>
      </c>
      <c r="F7" s="12" t="s">
        <v>32</v>
      </c>
      <c r="G7" s="13"/>
      <c r="H7" s="14">
        <f>IFERROR(IF(M7 &gt; 0, IF(I5 &gt; 0, M7 * (1 - I5), M7), 0), 0)</f>
        <v>177</v>
      </c>
      <c r="I7" s="15">
        <v>20</v>
      </c>
      <c r="J7" s="14">
        <f>IFERROR(IF(AND(G7 &gt; 0, M7 &gt; 0), IF(I5 &gt; 0, G7 * I7 * M7 * (1 - I5), G7 * I7 * M7), 0), 0)</f>
        <v>0</v>
      </c>
      <c r="K7" s="16">
        <v>45813</v>
      </c>
      <c r="L7" s="17" t="s">
        <v>33</v>
      </c>
      <c r="M7" s="18">
        <v>177</v>
      </c>
      <c r="N7" s="19">
        <f t="shared" ref="N7:N70" si="0">IFERROR(IF(M7 &gt; 0, M7 * 0.98, 0), 0)</f>
        <v>173.46</v>
      </c>
      <c r="O7" s="19">
        <f t="shared" ref="O7:O70" si="1">IFERROR(IF(M7 &gt; 0, M7 * 0.95, 0), 0)</f>
        <v>168.15</v>
      </c>
      <c r="P7" s="19">
        <f t="shared" ref="P7:P70" si="2">IFERROR(IF(M7 &gt; 0, M7 * 0.94, 0), 0)</f>
        <v>166.38</v>
      </c>
    </row>
    <row r="8" spans="1:16" ht="108.6" customHeight="1" x14ac:dyDescent="0.25">
      <c r="A8" s="8" t="s">
        <v>28</v>
      </c>
      <c r="B8" s="8" t="s">
        <v>29</v>
      </c>
      <c r="C8" s="9"/>
      <c r="D8" s="10" t="s">
        <v>34</v>
      </c>
      <c r="E8" s="11" t="s">
        <v>35</v>
      </c>
      <c r="F8" s="20" t="s">
        <v>36</v>
      </c>
      <c r="G8" s="13"/>
      <c r="H8" s="14">
        <f>IFERROR(IF(M8 &gt; 0, IF(I5 &gt; 0, M8 * (1 - I5), M8), 0), 0)</f>
        <v>177</v>
      </c>
      <c r="I8" s="15">
        <v>20</v>
      </c>
      <c r="J8" s="14">
        <f>IFERROR(IF(AND(G8 &gt; 0, M8 &gt; 0), IF(I5 &gt; 0, G8 * I8 * M8 * (1 - I5), G8 * I8 * M8), 0), 0)</f>
        <v>0</v>
      </c>
      <c r="K8" s="16">
        <v>45864</v>
      </c>
      <c r="L8" s="17" t="s">
        <v>37</v>
      </c>
      <c r="M8" s="18">
        <v>177</v>
      </c>
      <c r="N8" s="19">
        <f t="shared" si="0"/>
        <v>173.46</v>
      </c>
      <c r="O8" s="19">
        <f t="shared" si="1"/>
        <v>168.15</v>
      </c>
      <c r="P8" s="19">
        <f t="shared" si="2"/>
        <v>166.38</v>
      </c>
    </row>
    <row r="9" spans="1:16" ht="108.6" customHeight="1" x14ac:dyDescent="0.25">
      <c r="A9" s="8" t="s">
        <v>28</v>
      </c>
      <c r="B9" s="8" t="s">
        <v>29</v>
      </c>
      <c r="C9" s="9"/>
      <c r="D9" s="10" t="s">
        <v>38</v>
      </c>
      <c r="E9" s="11" t="s">
        <v>39</v>
      </c>
      <c r="F9" s="20" t="s">
        <v>36</v>
      </c>
      <c r="G9" s="13"/>
      <c r="H9" s="14">
        <f>IFERROR(IF(M9 &gt; 0, IF(I5 &gt; 0, M9 * (1 - I5), M9), 0), 0)</f>
        <v>177</v>
      </c>
      <c r="I9" s="15">
        <v>20</v>
      </c>
      <c r="J9" s="14">
        <f>IFERROR(IF(AND(G9 &gt; 0, M9 &gt; 0), IF(I5 &gt; 0, G9 * I9 * M9 * (1 - I5), G9 * I9 * M9), 0), 0)</f>
        <v>0</v>
      </c>
      <c r="K9" s="16">
        <v>45740</v>
      </c>
      <c r="L9" s="17" t="s">
        <v>40</v>
      </c>
      <c r="M9" s="18">
        <v>177</v>
      </c>
      <c r="N9" s="19">
        <f t="shared" si="0"/>
        <v>173.46</v>
      </c>
      <c r="O9" s="19">
        <f t="shared" si="1"/>
        <v>168.15</v>
      </c>
      <c r="P9" s="19">
        <f t="shared" si="2"/>
        <v>166.38</v>
      </c>
    </row>
    <row r="10" spans="1:16" ht="108.6" customHeight="1" x14ac:dyDescent="0.25">
      <c r="A10" s="8" t="s">
        <v>28</v>
      </c>
      <c r="B10" s="8" t="s">
        <v>29</v>
      </c>
      <c r="C10" s="9"/>
      <c r="D10" s="10" t="s">
        <v>41</v>
      </c>
      <c r="E10" s="11" t="s">
        <v>42</v>
      </c>
      <c r="F10" s="20" t="s">
        <v>36</v>
      </c>
      <c r="G10" s="13"/>
      <c r="H10" s="14">
        <f>IFERROR(IF(M10 &gt; 0, IF(I5 &gt; 0, M10 * (1 - I5), M10), 0), 0)</f>
        <v>177</v>
      </c>
      <c r="I10" s="15">
        <v>20</v>
      </c>
      <c r="J10" s="14">
        <f>IFERROR(IF(AND(G10 &gt; 0, M10 &gt; 0), IF(I5 &gt; 0, G10 * I10 * M10 * (1 - I5), G10 * I10 * M10), 0), 0)</f>
        <v>0</v>
      </c>
      <c r="K10" s="16">
        <v>45753</v>
      </c>
      <c r="L10" s="17" t="s">
        <v>43</v>
      </c>
      <c r="M10" s="18">
        <v>177</v>
      </c>
      <c r="N10" s="19">
        <f t="shared" si="0"/>
        <v>173.46</v>
      </c>
      <c r="O10" s="19">
        <f t="shared" si="1"/>
        <v>168.15</v>
      </c>
      <c r="P10" s="19">
        <f t="shared" si="2"/>
        <v>166.38</v>
      </c>
    </row>
    <row r="11" spans="1:16" ht="108.6" customHeight="1" x14ac:dyDescent="0.25">
      <c r="A11" s="8" t="s">
        <v>28</v>
      </c>
      <c r="B11" s="8" t="s">
        <v>29</v>
      </c>
      <c r="C11" s="9"/>
      <c r="D11" s="10" t="s">
        <v>44</v>
      </c>
      <c r="E11" s="11" t="s">
        <v>45</v>
      </c>
      <c r="F11" s="20" t="s">
        <v>36</v>
      </c>
      <c r="G11" s="13"/>
      <c r="H11" s="14">
        <f>IFERROR(IF(M11 &gt; 0, IF(I5 &gt; 0, M11 * (1 - I5), M11), 0), 0)</f>
        <v>177</v>
      </c>
      <c r="I11" s="15">
        <v>20</v>
      </c>
      <c r="J11" s="14">
        <f>IFERROR(IF(AND(G11 &gt; 0, M11 &gt; 0), IF(I5 &gt; 0, G11 * I11 * M11 * (1 - I5), G11 * I11 * M11), 0), 0)</f>
        <v>0</v>
      </c>
      <c r="K11" s="16">
        <v>45723</v>
      </c>
      <c r="L11" s="17" t="s">
        <v>46</v>
      </c>
      <c r="M11" s="18">
        <v>177</v>
      </c>
      <c r="N11" s="19">
        <f t="shared" si="0"/>
        <v>173.46</v>
      </c>
      <c r="O11" s="19">
        <f t="shared" si="1"/>
        <v>168.15</v>
      </c>
      <c r="P11" s="19">
        <f t="shared" si="2"/>
        <v>166.38</v>
      </c>
    </row>
    <row r="12" spans="1:16" ht="108.6" customHeight="1" x14ac:dyDescent="0.25">
      <c r="A12" s="8" t="s">
        <v>28</v>
      </c>
      <c r="B12" s="8" t="s">
        <v>29</v>
      </c>
      <c r="C12" s="9"/>
      <c r="D12" s="10" t="s">
        <v>47</v>
      </c>
      <c r="E12" s="11" t="s">
        <v>48</v>
      </c>
      <c r="F12" s="20" t="s">
        <v>36</v>
      </c>
      <c r="G12" s="13"/>
      <c r="H12" s="14">
        <f>IFERROR(IF(M12 &gt; 0, IF(I5 &gt; 0, M12 * (1 - I5), M12), 0), 0)</f>
        <v>77</v>
      </c>
      <c r="I12" s="15">
        <v>24</v>
      </c>
      <c r="J12" s="14">
        <f>IFERROR(IF(AND(G12 &gt; 0, M12 &gt; 0), IF(I5 &gt; 0, G12 * I12 * M12 * (1 - I5), G12 * I12 * M12), 0), 0)</f>
        <v>0</v>
      </c>
      <c r="K12" s="16">
        <v>45941</v>
      </c>
      <c r="L12" s="17" t="s">
        <v>49</v>
      </c>
      <c r="M12" s="18">
        <v>77</v>
      </c>
      <c r="N12" s="19">
        <f t="shared" si="0"/>
        <v>75.459999999999994</v>
      </c>
      <c r="O12" s="19">
        <f t="shared" si="1"/>
        <v>73.149999999999991</v>
      </c>
      <c r="P12" s="19">
        <f t="shared" si="2"/>
        <v>72.38</v>
      </c>
    </row>
    <row r="13" spans="1:16" ht="108.6" customHeight="1" x14ac:dyDescent="0.25">
      <c r="A13" s="8" t="s">
        <v>50</v>
      </c>
      <c r="B13" s="8" t="s">
        <v>51</v>
      </c>
      <c r="C13" s="9"/>
      <c r="D13" s="10" t="s">
        <v>52</v>
      </c>
      <c r="E13" s="11" t="s">
        <v>53</v>
      </c>
      <c r="F13" s="12" t="s">
        <v>32</v>
      </c>
      <c r="G13" s="13"/>
      <c r="H13" s="14">
        <f>IFERROR(IF(M13 &gt; 0, IF(I5 &gt; 0, M13 * (1 - I5), M13), 0), 0)</f>
        <v>135</v>
      </c>
      <c r="I13" s="15">
        <v>22</v>
      </c>
      <c r="J13" s="14">
        <f>IFERROR(IF(AND(G13 &gt; 0, M13 &gt; 0), IF(I5 &gt; 0, G13 * I13 * M13 * (1 - I5), G13 * I13 * M13), 0), 0)</f>
        <v>0</v>
      </c>
      <c r="K13" s="16">
        <v>45810</v>
      </c>
      <c r="L13" s="17" t="s">
        <v>54</v>
      </c>
      <c r="M13" s="18">
        <v>135</v>
      </c>
      <c r="N13" s="19">
        <f t="shared" si="0"/>
        <v>132.30000000000001</v>
      </c>
      <c r="O13" s="19">
        <f t="shared" si="1"/>
        <v>128.25</v>
      </c>
      <c r="P13" s="19">
        <f t="shared" si="2"/>
        <v>126.89999999999999</v>
      </c>
    </row>
    <row r="14" spans="1:16" ht="108.6" customHeight="1" x14ac:dyDescent="0.25">
      <c r="A14" s="8" t="s">
        <v>55</v>
      </c>
      <c r="B14" s="8" t="s">
        <v>51</v>
      </c>
      <c r="C14" s="9"/>
      <c r="D14" s="10" t="s">
        <v>56</v>
      </c>
      <c r="E14" s="11" t="s">
        <v>57</v>
      </c>
      <c r="F14" s="12" t="s">
        <v>32</v>
      </c>
      <c r="G14" s="13"/>
      <c r="H14" s="14">
        <f>IFERROR(IF(M14 &gt; 0, IF(I5 &gt; 0, M14 * (1 - I5), M14), 0), 0)</f>
        <v>135</v>
      </c>
      <c r="I14" s="15">
        <v>23</v>
      </c>
      <c r="J14" s="14">
        <f>IFERROR(IF(AND(G14 &gt; 0, M14 &gt; 0), IF(I5 &gt; 0, G14 * I14 * M14 * (1 - I5), G14 * I14 * M14), 0), 0)</f>
        <v>0</v>
      </c>
      <c r="K14" s="16">
        <v>45690</v>
      </c>
      <c r="L14" s="17" t="s">
        <v>58</v>
      </c>
      <c r="M14" s="18">
        <v>135</v>
      </c>
      <c r="N14" s="19">
        <f t="shared" si="0"/>
        <v>132.30000000000001</v>
      </c>
      <c r="O14" s="19">
        <f t="shared" si="1"/>
        <v>128.25</v>
      </c>
      <c r="P14" s="19">
        <f t="shared" si="2"/>
        <v>126.89999999999999</v>
      </c>
    </row>
    <row r="15" spans="1:16" ht="108.6" customHeight="1" x14ac:dyDescent="0.25">
      <c r="A15" s="8" t="s">
        <v>50</v>
      </c>
      <c r="B15" s="8" t="s">
        <v>51</v>
      </c>
      <c r="C15" s="9"/>
      <c r="D15" s="10" t="s">
        <v>59</v>
      </c>
      <c r="E15" s="11" t="s">
        <v>60</v>
      </c>
      <c r="F15" s="20" t="s">
        <v>36</v>
      </c>
      <c r="G15" s="13"/>
      <c r="H15" s="14">
        <f>IFERROR(IF(M15 &gt; 0, IF(I5 &gt; 0, M15 * (1 - I5), M15), 0), 0)</f>
        <v>135</v>
      </c>
      <c r="I15" s="15">
        <v>23</v>
      </c>
      <c r="J15" s="14">
        <f>IFERROR(IF(AND(G15 &gt; 0, M15 &gt; 0), IF(I5 &gt; 0, G15 * I15 * M15 * (1 - I5), G15 * I15 * M15), 0), 0)</f>
        <v>0</v>
      </c>
      <c r="K15" s="16">
        <v>45840</v>
      </c>
      <c r="L15" s="17" t="s">
        <v>61</v>
      </c>
      <c r="M15" s="18">
        <v>135</v>
      </c>
      <c r="N15" s="19">
        <f t="shared" si="0"/>
        <v>132.30000000000001</v>
      </c>
      <c r="O15" s="19">
        <f t="shared" si="1"/>
        <v>128.25</v>
      </c>
      <c r="P15" s="19">
        <f t="shared" si="2"/>
        <v>126.89999999999999</v>
      </c>
    </row>
    <row r="16" spans="1:16" ht="108.6" customHeight="1" x14ac:dyDescent="0.25">
      <c r="A16" s="8" t="s">
        <v>50</v>
      </c>
      <c r="B16" s="8" t="s">
        <v>51</v>
      </c>
      <c r="C16" s="9"/>
      <c r="D16" s="10" t="s">
        <v>62</v>
      </c>
      <c r="E16" s="11" t="s">
        <v>63</v>
      </c>
      <c r="F16" s="12" t="s">
        <v>32</v>
      </c>
      <c r="G16" s="13"/>
      <c r="H16" s="14">
        <f>IFERROR(IF(M16 &gt; 0, IF(I5 &gt; 0, M16 * (1 - I5), M16), 0), 0)</f>
        <v>135</v>
      </c>
      <c r="I16" s="15">
        <v>20</v>
      </c>
      <c r="J16" s="14">
        <f>IFERROR(IF(AND(G16 &gt; 0, M16 &gt; 0), IF(I5 &gt; 0, G16 * I16 * M16 * (1 - I5), G16 * I16 * M16), 0), 0)</f>
        <v>0</v>
      </c>
      <c r="K16" s="16">
        <v>45836</v>
      </c>
      <c r="L16" s="17" t="s">
        <v>64</v>
      </c>
      <c r="M16" s="18">
        <v>135</v>
      </c>
      <c r="N16" s="19">
        <f t="shared" si="0"/>
        <v>132.30000000000001</v>
      </c>
      <c r="O16" s="19">
        <f t="shared" si="1"/>
        <v>128.25</v>
      </c>
      <c r="P16" s="19">
        <f t="shared" si="2"/>
        <v>126.89999999999999</v>
      </c>
    </row>
    <row r="17" spans="1:16" ht="108.6" customHeight="1" x14ac:dyDescent="0.25">
      <c r="A17" s="8" t="s">
        <v>50</v>
      </c>
      <c r="B17" s="8" t="s">
        <v>51</v>
      </c>
      <c r="C17" s="9"/>
      <c r="D17" s="10" t="s">
        <v>65</v>
      </c>
      <c r="E17" s="11" t="s">
        <v>66</v>
      </c>
      <c r="F17" s="20" t="s">
        <v>36</v>
      </c>
      <c r="G17" s="13"/>
      <c r="H17" s="14">
        <f>IFERROR(IF(M17 &gt; 0, IF(I5 &gt; 0, M17 * (1 - I5), M17), 0), 0)</f>
        <v>135</v>
      </c>
      <c r="I17" s="15">
        <v>20</v>
      </c>
      <c r="J17" s="14">
        <f>IFERROR(IF(AND(G17 &gt; 0, M17 &gt; 0), IF(I5 &gt; 0, G17 * I17 * M17 * (1 - I5), G17 * I17 * M17), 0), 0)</f>
        <v>0</v>
      </c>
      <c r="K17" s="16">
        <v>45835</v>
      </c>
      <c r="L17" s="17" t="s">
        <v>67</v>
      </c>
      <c r="M17" s="18">
        <v>135</v>
      </c>
      <c r="N17" s="19">
        <f t="shared" si="0"/>
        <v>132.30000000000001</v>
      </c>
      <c r="O17" s="19">
        <f t="shared" si="1"/>
        <v>128.25</v>
      </c>
      <c r="P17" s="19">
        <f t="shared" si="2"/>
        <v>126.89999999999999</v>
      </c>
    </row>
    <row r="18" spans="1:16" ht="108.6" customHeight="1" x14ac:dyDescent="0.25">
      <c r="A18" s="8" t="s">
        <v>50</v>
      </c>
      <c r="B18" s="8" t="s">
        <v>51</v>
      </c>
      <c r="C18" s="9"/>
      <c r="D18" s="10" t="s">
        <v>68</v>
      </c>
      <c r="E18" s="11" t="s">
        <v>69</v>
      </c>
      <c r="F18" s="20" t="s">
        <v>36</v>
      </c>
      <c r="G18" s="13"/>
      <c r="H18" s="14">
        <f>IFERROR(IF(M18 &gt; 0, IF(I5 &gt; 0, M18 * (1 - I5), M18), 0), 0)</f>
        <v>135</v>
      </c>
      <c r="I18" s="15">
        <v>24</v>
      </c>
      <c r="J18" s="14">
        <f>IFERROR(IF(AND(G18 &gt; 0, M18 &gt; 0), IF(I5 &gt; 0, G18 * I18 * M18 * (1 - I5), G18 * I18 * M18), 0), 0)</f>
        <v>0</v>
      </c>
      <c r="K18" s="16">
        <v>45833</v>
      </c>
      <c r="L18" s="17" t="s">
        <v>70</v>
      </c>
      <c r="M18" s="18">
        <v>135</v>
      </c>
      <c r="N18" s="19">
        <f t="shared" si="0"/>
        <v>132.30000000000001</v>
      </c>
      <c r="O18" s="19">
        <f t="shared" si="1"/>
        <v>128.25</v>
      </c>
      <c r="P18" s="19">
        <f t="shared" si="2"/>
        <v>126.89999999999999</v>
      </c>
    </row>
    <row r="19" spans="1:16" ht="108.6" customHeight="1" x14ac:dyDescent="0.25">
      <c r="A19" s="8" t="s">
        <v>50</v>
      </c>
      <c r="B19" s="8" t="s">
        <v>51</v>
      </c>
      <c r="C19" s="9"/>
      <c r="D19" s="10" t="s">
        <v>71</v>
      </c>
      <c r="E19" s="11" t="s">
        <v>72</v>
      </c>
      <c r="F19" s="20" t="s">
        <v>36</v>
      </c>
      <c r="G19" s="13"/>
      <c r="H19" s="14">
        <f>IFERROR(IF(M19 &gt; 0, IF(I5 &gt; 0, M19 * (1 - I5), M19), 0), 0)</f>
        <v>135</v>
      </c>
      <c r="I19" s="15">
        <v>14</v>
      </c>
      <c r="J19" s="14">
        <f>IFERROR(IF(AND(G19 &gt; 0, M19 &gt; 0), IF(I5 &gt; 0, G19 * I19 * M19 * (1 - I5), G19 * I19 * M19), 0), 0)</f>
        <v>0</v>
      </c>
      <c r="K19" s="16">
        <v>45882</v>
      </c>
      <c r="L19" s="17" t="s">
        <v>73</v>
      </c>
      <c r="M19" s="18">
        <v>135</v>
      </c>
      <c r="N19" s="19">
        <f t="shared" si="0"/>
        <v>132.30000000000001</v>
      </c>
      <c r="O19" s="19">
        <f t="shared" si="1"/>
        <v>128.25</v>
      </c>
      <c r="P19" s="19">
        <f t="shared" si="2"/>
        <v>126.89999999999999</v>
      </c>
    </row>
    <row r="20" spans="1:16" ht="108.6" customHeight="1" x14ac:dyDescent="0.25">
      <c r="A20" s="8" t="s">
        <v>55</v>
      </c>
      <c r="B20" s="8" t="s">
        <v>51</v>
      </c>
      <c r="C20" s="9"/>
      <c r="D20" s="10" t="s">
        <v>74</v>
      </c>
      <c r="E20" s="11" t="s">
        <v>75</v>
      </c>
      <c r="F20" s="12" t="s">
        <v>32</v>
      </c>
      <c r="G20" s="13"/>
      <c r="H20" s="14">
        <f>IFERROR(IF(M20 &gt; 0, IF(I5 &gt; 0, M20 * (1 - I5), M20), 0), 0)</f>
        <v>135</v>
      </c>
      <c r="I20" s="15">
        <v>22</v>
      </c>
      <c r="J20" s="14">
        <f>IFERROR(IF(AND(G20 &gt; 0, M20 &gt; 0), IF(I5 &gt; 0, G20 * I20 * M20 * (1 - I5), G20 * I20 * M20), 0), 0)</f>
        <v>0</v>
      </c>
      <c r="K20" s="16">
        <v>45835</v>
      </c>
      <c r="L20" s="17" t="s">
        <v>76</v>
      </c>
      <c r="M20" s="18">
        <v>135</v>
      </c>
      <c r="N20" s="19">
        <f t="shared" si="0"/>
        <v>132.30000000000001</v>
      </c>
      <c r="O20" s="19">
        <f t="shared" si="1"/>
        <v>128.25</v>
      </c>
      <c r="P20" s="19">
        <f t="shared" si="2"/>
        <v>126.89999999999999</v>
      </c>
    </row>
    <row r="21" spans="1:16" ht="108.6" customHeight="1" x14ac:dyDescent="0.25">
      <c r="A21" s="8" t="s">
        <v>50</v>
      </c>
      <c r="B21" s="8" t="s">
        <v>51</v>
      </c>
      <c r="C21" s="9"/>
      <c r="D21" s="10" t="s">
        <v>77</v>
      </c>
      <c r="E21" s="11" t="s">
        <v>78</v>
      </c>
      <c r="F21" s="20" t="s">
        <v>36</v>
      </c>
      <c r="G21" s="13"/>
      <c r="H21" s="14">
        <f>IFERROR(IF(M21 &gt; 0, IF(I5 &gt; 0, M21 * (1 - I5), M21), 0), 0)</f>
        <v>135</v>
      </c>
      <c r="I21" s="15">
        <v>15</v>
      </c>
      <c r="J21" s="14">
        <f>IFERROR(IF(AND(G21 &gt; 0, M21 &gt; 0), IF(I5 &gt; 0, G21 * I21 * M21 * (1 - I5), G21 * I21 * M21), 0), 0)</f>
        <v>0</v>
      </c>
      <c r="K21" s="16">
        <v>45874</v>
      </c>
      <c r="L21" s="17" t="s">
        <v>79</v>
      </c>
      <c r="M21" s="18">
        <v>135</v>
      </c>
      <c r="N21" s="19">
        <f t="shared" si="0"/>
        <v>132.30000000000001</v>
      </c>
      <c r="O21" s="19">
        <f t="shared" si="1"/>
        <v>128.25</v>
      </c>
      <c r="P21" s="19">
        <f t="shared" si="2"/>
        <v>126.89999999999999</v>
      </c>
    </row>
    <row r="22" spans="1:16" ht="108.6" customHeight="1" x14ac:dyDescent="0.25">
      <c r="A22" s="8" t="s">
        <v>50</v>
      </c>
      <c r="B22" s="8" t="s">
        <v>51</v>
      </c>
      <c r="C22" s="9"/>
      <c r="D22" s="10" t="s">
        <v>80</v>
      </c>
      <c r="E22" s="11" t="s">
        <v>81</v>
      </c>
      <c r="F22" s="20" t="s">
        <v>36</v>
      </c>
      <c r="G22" s="13"/>
      <c r="H22" s="14">
        <f>IFERROR(IF(M22 &gt; 0, IF(I5 &gt; 0, M22 * (1 - I5), M22), 0), 0)</f>
        <v>135</v>
      </c>
      <c r="I22" s="15">
        <v>22</v>
      </c>
      <c r="J22" s="14">
        <f>IFERROR(IF(AND(G22 &gt; 0, M22 &gt; 0), IF(I5 &gt; 0, G22 * I22 * M22 * (1 - I5), G22 * I22 * M22), 0), 0)</f>
        <v>0</v>
      </c>
      <c r="K22" s="16">
        <v>45832</v>
      </c>
      <c r="L22" s="17" t="s">
        <v>82</v>
      </c>
      <c r="M22" s="18">
        <v>135</v>
      </c>
      <c r="N22" s="19">
        <f t="shared" si="0"/>
        <v>132.30000000000001</v>
      </c>
      <c r="O22" s="19">
        <f t="shared" si="1"/>
        <v>128.25</v>
      </c>
      <c r="P22" s="19">
        <f t="shared" si="2"/>
        <v>126.89999999999999</v>
      </c>
    </row>
    <row r="23" spans="1:16" ht="108.6" customHeight="1" x14ac:dyDescent="0.25">
      <c r="A23" s="8" t="s">
        <v>55</v>
      </c>
      <c r="B23" s="8" t="s">
        <v>51</v>
      </c>
      <c r="C23" s="9"/>
      <c r="D23" s="10" t="s">
        <v>83</v>
      </c>
      <c r="E23" s="11" t="s">
        <v>84</v>
      </c>
      <c r="F23" s="12" t="s">
        <v>32</v>
      </c>
      <c r="G23" s="13"/>
      <c r="H23" s="14">
        <f>IFERROR(IF(M23 &gt; 0, IF(I5 &gt; 0, M23 * (1 - I5), M23), 0), 0)</f>
        <v>135</v>
      </c>
      <c r="I23" s="15">
        <v>22</v>
      </c>
      <c r="J23" s="14">
        <f>IFERROR(IF(AND(G23 &gt; 0, M23 &gt; 0), IF(I5 &gt; 0, G23 * I23 * M23 * (1 - I5), G23 * I23 * M23), 0), 0)</f>
        <v>0</v>
      </c>
      <c r="K23" s="16">
        <v>45737</v>
      </c>
      <c r="L23" s="17" t="s">
        <v>85</v>
      </c>
      <c r="M23" s="18">
        <v>135</v>
      </c>
      <c r="N23" s="19">
        <f t="shared" si="0"/>
        <v>132.30000000000001</v>
      </c>
      <c r="O23" s="19">
        <f t="shared" si="1"/>
        <v>128.25</v>
      </c>
      <c r="P23" s="19">
        <f t="shared" si="2"/>
        <v>126.89999999999999</v>
      </c>
    </row>
    <row r="24" spans="1:16" ht="108.6" customHeight="1" x14ac:dyDescent="0.25">
      <c r="A24" s="8" t="s">
        <v>86</v>
      </c>
      <c r="B24" s="8" t="s">
        <v>51</v>
      </c>
      <c r="C24" s="9"/>
      <c r="D24" s="10" t="s">
        <v>87</v>
      </c>
      <c r="E24" s="11" t="s">
        <v>88</v>
      </c>
      <c r="F24" s="20" t="s">
        <v>36</v>
      </c>
      <c r="G24" s="13"/>
      <c r="H24" s="14">
        <f>IFERROR(IF(M24 &gt; 0, IF(I5 &gt; 0, M24 * (1 - I5), M24), 0), 0)</f>
        <v>135</v>
      </c>
      <c r="I24" s="15">
        <v>22</v>
      </c>
      <c r="J24" s="14">
        <f>IFERROR(IF(AND(G24 &gt; 0, M24 &gt; 0), IF(I5 &gt; 0, G24 * I24 * M24 * (1 - I5), G24 * I24 * M24), 0), 0)</f>
        <v>0</v>
      </c>
      <c r="K24" s="16">
        <v>45835</v>
      </c>
      <c r="L24" s="17" t="s">
        <v>89</v>
      </c>
      <c r="M24" s="18">
        <v>135</v>
      </c>
      <c r="N24" s="19">
        <f t="shared" si="0"/>
        <v>132.30000000000001</v>
      </c>
      <c r="O24" s="19">
        <f t="shared" si="1"/>
        <v>128.25</v>
      </c>
      <c r="P24" s="19">
        <f t="shared" si="2"/>
        <v>126.89999999999999</v>
      </c>
    </row>
    <row r="25" spans="1:16" ht="108.6" customHeight="1" x14ac:dyDescent="0.25">
      <c r="A25" s="8" t="s">
        <v>55</v>
      </c>
      <c r="B25" s="8" t="s">
        <v>51</v>
      </c>
      <c r="C25" s="9"/>
      <c r="D25" s="10" t="s">
        <v>90</v>
      </c>
      <c r="E25" s="11" t="s">
        <v>91</v>
      </c>
      <c r="F25" s="20" t="s">
        <v>36</v>
      </c>
      <c r="G25" s="13"/>
      <c r="H25" s="14">
        <f>IFERROR(IF(M25 &gt; 0, IF(I5 &gt; 0, M25 * (1 - I5), M25), 0), 0)</f>
        <v>135</v>
      </c>
      <c r="I25" s="15">
        <v>22</v>
      </c>
      <c r="J25" s="14">
        <f>IFERROR(IF(AND(G25 &gt; 0, M25 &gt; 0), IF(I5 &gt; 0, G25 * I25 * M25 * (1 - I5), G25 * I25 * M25), 0), 0)</f>
        <v>0</v>
      </c>
      <c r="K25" s="16">
        <v>45834</v>
      </c>
      <c r="L25" s="17" t="s">
        <v>92</v>
      </c>
      <c r="M25" s="18">
        <v>135</v>
      </c>
      <c r="N25" s="19">
        <f t="shared" si="0"/>
        <v>132.30000000000001</v>
      </c>
      <c r="O25" s="19">
        <f t="shared" si="1"/>
        <v>128.25</v>
      </c>
      <c r="P25" s="19">
        <f t="shared" si="2"/>
        <v>126.89999999999999</v>
      </c>
    </row>
    <row r="26" spans="1:16" ht="108.6" customHeight="1" x14ac:dyDescent="0.25">
      <c r="A26" s="8" t="s">
        <v>50</v>
      </c>
      <c r="B26" s="8" t="s">
        <v>51</v>
      </c>
      <c r="C26" s="9"/>
      <c r="D26" s="10" t="s">
        <v>93</v>
      </c>
      <c r="E26" s="11" t="s">
        <v>94</v>
      </c>
      <c r="F26" s="20" t="s">
        <v>36</v>
      </c>
      <c r="G26" s="13"/>
      <c r="H26" s="14">
        <f>IFERROR(IF(M26 &gt; 0, IF(I5 &gt; 0, M26 * (1 - I5), M26), 0), 0)</f>
        <v>135</v>
      </c>
      <c r="I26" s="15">
        <v>18</v>
      </c>
      <c r="J26" s="14">
        <f>IFERROR(IF(AND(G26 &gt; 0, M26 &gt; 0), IF(I5 &gt; 0, G26 * I26 * M26 * (1 - I5), G26 * I26 * M26), 0), 0)</f>
        <v>0</v>
      </c>
      <c r="K26" s="16">
        <v>45828</v>
      </c>
      <c r="L26" s="17" t="s">
        <v>95</v>
      </c>
      <c r="M26" s="18">
        <v>135</v>
      </c>
      <c r="N26" s="19">
        <f t="shared" si="0"/>
        <v>132.30000000000001</v>
      </c>
      <c r="O26" s="19">
        <f t="shared" si="1"/>
        <v>128.25</v>
      </c>
      <c r="P26" s="19">
        <f t="shared" si="2"/>
        <v>126.89999999999999</v>
      </c>
    </row>
    <row r="27" spans="1:16" ht="108.6" customHeight="1" x14ac:dyDescent="0.25">
      <c r="A27" s="8" t="s">
        <v>50</v>
      </c>
      <c r="B27" s="8" t="s">
        <v>51</v>
      </c>
      <c r="C27" s="9"/>
      <c r="D27" s="10" t="s">
        <v>96</v>
      </c>
      <c r="E27" s="11" t="s">
        <v>97</v>
      </c>
      <c r="F27" s="12" t="s">
        <v>32</v>
      </c>
      <c r="G27" s="13"/>
      <c r="H27" s="14">
        <f>IFERROR(IF(M27 &gt; 0, IF(I5 &gt; 0, M27 * (1 - I5), M27), 0), 0)</f>
        <v>135</v>
      </c>
      <c r="I27" s="15">
        <v>22</v>
      </c>
      <c r="J27" s="14">
        <f>IFERROR(IF(AND(G27 &gt; 0, M27 &gt; 0), IF(I5 &gt; 0, G27 * I27 * M27 * (1 - I5), G27 * I27 * M27), 0), 0)</f>
        <v>0</v>
      </c>
      <c r="K27" s="16">
        <v>45781</v>
      </c>
      <c r="L27" s="17" t="s">
        <v>98</v>
      </c>
      <c r="M27" s="18">
        <v>135</v>
      </c>
      <c r="N27" s="19">
        <f t="shared" si="0"/>
        <v>132.30000000000001</v>
      </c>
      <c r="O27" s="19">
        <f t="shared" si="1"/>
        <v>128.25</v>
      </c>
      <c r="P27" s="19">
        <f t="shared" si="2"/>
        <v>126.89999999999999</v>
      </c>
    </row>
    <row r="28" spans="1:16" ht="108.6" customHeight="1" x14ac:dyDescent="0.25">
      <c r="A28" s="8" t="s">
        <v>50</v>
      </c>
      <c r="B28" s="8" t="s">
        <v>51</v>
      </c>
      <c r="C28" s="9"/>
      <c r="D28" s="10" t="s">
        <v>99</v>
      </c>
      <c r="E28" s="11" t="s">
        <v>100</v>
      </c>
      <c r="F28" s="20" t="s">
        <v>36</v>
      </c>
      <c r="G28" s="13"/>
      <c r="H28" s="14">
        <f>IFERROR(IF(M28 &gt; 0, IF(I5 &gt; 0, M28 * (1 - I5), M28), 0), 0)</f>
        <v>135</v>
      </c>
      <c r="I28" s="15">
        <v>18</v>
      </c>
      <c r="J28" s="14">
        <f>IFERROR(IF(AND(G28 &gt; 0, M28 &gt; 0), IF(I5 &gt; 0, G28 * I28 * M28 * (1 - I5), G28 * I28 * M28), 0), 0)</f>
        <v>0</v>
      </c>
      <c r="K28" s="16">
        <v>45733</v>
      </c>
      <c r="L28" s="17" t="s">
        <v>101</v>
      </c>
      <c r="M28" s="18">
        <v>135</v>
      </c>
      <c r="N28" s="19">
        <f t="shared" si="0"/>
        <v>132.30000000000001</v>
      </c>
      <c r="O28" s="19">
        <f t="shared" si="1"/>
        <v>128.25</v>
      </c>
      <c r="P28" s="19">
        <f t="shared" si="2"/>
        <v>126.89999999999999</v>
      </c>
    </row>
    <row r="29" spans="1:16" ht="108.6" customHeight="1" x14ac:dyDescent="0.25">
      <c r="A29" s="8" t="s">
        <v>28</v>
      </c>
      <c r="B29" s="8" t="s">
        <v>51</v>
      </c>
      <c r="C29" s="9"/>
      <c r="D29" s="10" t="s">
        <v>102</v>
      </c>
      <c r="E29" s="11" t="s">
        <v>103</v>
      </c>
      <c r="F29" s="12" t="s">
        <v>32</v>
      </c>
      <c r="G29" s="13"/>
      <c r="H29" s="14">
        <f>IFERROR(IF(M29 &gt; 0, IF(I5 &gt; 0, M29 * (1 - I5), M29), 0), 0)</f>
        <v>135</v>
      </c>
      <c r="I29" s="15">
        <v>20</v>
      </c>
      <c r="J29" s="14">
        <f>IFERROR(IF(AND(G29 &gt; 0, M29 &gt; 0), IF(I5 &gt; 0, G29 * I29 * M29 * (1 - I5), G29 * I29 * M29), 0), 0)</f>
        <v>0</v>
      </c>
      <c r="K29" s="16">
        <v>45822</v>
      </c>
      <c r="L29" s="17" t="s">
        <v>104</v>
      </c>
      <c r="M29" s="18">
        <v>135</v>
      </c>
      <c r="N29" s="19">
        <f t="shared" si="0"/>
        <v>132.30000000000001</v>
      </c>
      <c r="O29" s="19">
        <f t="shared" si="1"/>
        <v>128.25</v>
      </c>
      <c r="P29" s="19">
        <f t="shared" si="2"/>
        <v>126.89999999999999</v>
      </c>
    </row>
    <row r="30" spans="1:16" ht="108.6" customHeight="1" x14ac:dyDescent="0.25">
      <c r="A30" s="8" t="s">
        <v>50</v>
      </c>
      <c r="B30" s="8" t="s">
        <v>51</v>
      </c>
      <c r="C30" s="9"/>
      <c r="D30" s="10" t="s">
        <v>105</v>
      </c>
      <c r="E30" s="11" t="s">
        <v>106</v>
      </c>
      <c r="F30" s="12" t="s">
        <v>32</v>
      </c>
      <c r="G30" s="13"/>
      <c r="H30" s="14">
        <f>IFERROR(IF(M30 &gt; 0, IF(I5 &gt; 0, M30 * (1 - I5), M30), 0), 0)</f>
        <v>135</v>
      </c>
      <c r="I30" s="15">
        <v>18</v>
      </c>
      <c r="J30" s="14">
        <f>IFERROR(IF(AND(G30 &gt; 0, M30 &gt; 0), IF(I5 &gt; 0, G30 * I30 * M30 * (1 - I5), G30 * I30 * M30), 0), 0)</f>
        <v>0</v>
      </c>
      <c r="K30" s="16">
        <v>45849</v>
      </c>
      <c r="L30" s="17" t="s">
        <v>107</v>
      </c>
      <c r="M30" s="18">
        <v>135</v>
      </c>
      <c r="N30" s="19">
        <f t="shared" si="0"/>
        <v>132.30000000000001</v>
      </c>
      <c r="O30" s="19">
        <f t="shared" si="1"/>
        <v>128.25</v>
      </c>
      <c r="P30" s="19">
        <f t="shared" si="2"/>
        <v>126.89999999999999</v>
      </c>
    </row>
    <row r="31" spans="1:16" ht="108.6" customHeight="1" x14ac:dyDescent="0.25">
      <c r="A31" s="8" t="s">
        <v>50</v>
      </c>
      <c r="B31" s="8" t="s">
        <v>51</v>
      </c>
      <c r="C31" s="9"/>
      <c r="D31" s="10" t="s">
        <v>108</v>
      </c>
      <c r="E31" s="11" t="s">
        <v>109</v>
      </c>
      <c r="F31" s="20" t="s">
        <v>36</v>
      </c>
      <c r="G31" s="13"/>
      <c r="H31" s="14">
        <f>IFERROR(IF(M31 &gt; 0, IF(I5 &gt; 0, M31 * (1 - I5), M31), 0), 0)</f>
        <v>135</v>
      </c>
      <c r="I31" s="15">
        <v>22</v>
      </c>
      <c r="J31" s="14">
        <f>IFERROR(IF(AND(G31 &gt; 0, M31 &gt; 0), IF(I5 &gt; 0, G31 * I31 * M31 * (1 - I5), G31 * I31 * M31), 0), 0)</f>
        <v>0</v>
      </c>
      <c r="K31" s="16">
        <v>45829</v>
      </c>
      <c r="L31" s="17" t="s">
        <v>110</v>
      </c>
      <c r="M31" s="18">
        <v>135</v>
      </c>
      <c r="N31" s="19">
        <f t="shared" si="0"/>
        <v>132.30000000000001</v>
      </c>
      <c r="O31" s="19">
        <f t="shared" si="1"/>
        <v>128.25</v>
      </c>
      <c r="P31" s="19">
        <f t="shared" si="2"/>
        <v>126.89999999999999</v>
      </c>
    </row>
    <row r="32" spans="1:16" ht="108.6" customHeight="1" x14ac:dyDescent="0.25">
      <c r="A32" s="8" t="s">
        <v>50</v>
      </c>
      <c r="B32" s="8" t="s">
        <v>51</v>
      </c>
      <c r="C32" s="9"/>
      <c r="D32" s="10" t="s">
        <v>111</v>
      </c>
      <c r="E32" s="11" t="s">
        <v>112</v>
      </c>
      <c r="F32" s="20" t="s">
        <v>36</v>
      </c>
      <c r="G32" s="13"/>
      <c r="H32" s="14">
        <f>IFERROR(IF(M32 &gt; 0, IF(I5 &gt; 0, M32 * (1 - I5), M32), 0), 0)</f>
        <v>135</v>
      </c>
      <c r="I32" s="15">
        <v>22</v>
      </c>
      <c r="J32" s="14">
        <f>IFERROR(IF(AND(G32 &gt; 0, M32 &gt; 0), IF(I5 &gt; 0, G32 * I32 * M32 * (1 - I5), G32 * I32 * M32), 0), 0)</f>
        <v>0</v>
      </c>
      <c r="K32" s="16">
        <v>45746</v>
      </c>
      <c r="L32" s="17" t="s">
        <v>113</v>
      </c>
      <c r="M32" s="18">
        <v>135</v>
      </c>
      <c r="N32" s="19">
        <f t="shared" si="0"/>
        <v>132.30000000000001</v>
      </c>
      <c r="O32" s="19">
        <f t="shared" si="1"/>
        <v>128.25</v>
      </c>
      <c r="P32" s="19">
        <f t="shared" si="2"/>
        <v>126.89999999999999</v>
      </c>
    </row>
    <row r="33" spans="1:16" ht="108.6" customHeight="1" x14ac:dyDescent="0.25">
      <c r="A33" s="8" t="s">
        <v>50</v>
      </c>
      <c r="B33" s="8" t="s">
        <v>51</v>
      </c>
      <c r="C33" s="9"/>
      <c r="D33" s="10" t="s">
        <v>114</v>
      </c>
      <c r="E33" s="11" t="s">
        <v>115</v>
      </c>
      <c r="F33" s="20" t="s">
        <v>36</v>
      </c>
      <c r="G33" s="13"/>
      <c r="H33" s="14">
        <f>IFERROR(IF(M33 &gt; 0, IF(I5 &gt; 0, M33 * (1 - I5), M33), 0), 0)</f>
        <v>135</v>
      </c>
      <c r="I33" s="15">
        <v>20</v>
      </c>
      <c r="J33" s="14">
        <f>IFERROR(IF(AND(G33 &gt; 0, M33 &gt; 0), IF(I5 &gt; 0, G33 * I33 * M33 * (1 - I5), G33 * I33 * M33), 0), 0)</f>
        <v>0</v>
      </c>
      <c r="K33" s="16">
        <v>45834</v>
      </c>
      <c r="L33" s="17" t="s">
        <v>116</v>
      </c>
      <c r="M33" s="18">
        <v>135</v>
      </c>
      <c r="N33" s="19">
        <f t="shared" si="0"/>
        <v>132.30000000000001</v>
      </c>
      <c r="O33" s="19">
        <f t="shared" si="1"/>
        <v>128.25</v>
      </c>
      <c r="P33" s="19">
        <f t="shared" si="2"/>
        <v>126.89999999999999</v>
      </c>
    </row>
    <row r="34" spans="1:16" ht="108.6" customHeight="1" x14ac:dyDescent="0.25">
      <c r="A34" s="8" t="s">
        <v>50</v>
      </c>
      <c r="B34" s="8" t="s">
        <v>51</v>
      </c>
      <c r="C34" s="9"/>
      <c r="D34" s="10" t="s">
        <v>117</v>
      </c>
      <c r="E34" s="11" t="s">
        <v>118</v>
      </c>
      <c r="F34" s="12" t="s">
        <v>32</v>
      </c>
      <c r="G34" s="13"/>
      <c r="H34" s="14">
        <f>IFERROR(IF(M34 &gt; 0, IF(I5 &gt; 0, M34 * (1 - I5), M34), 0), 0)</f>
        <v>135</v>
      </c>
      <c r="I34" s="15">
        <v>22</v>
      </c>
      <c r="J34" s="14">
        <f>IFERROR(IF(AND(G34 &gt; 0, M34 &gt; 0), IF(I5 &gt; 0, G34 * I34 * M34 * (1 - I5), G34 * I34 * M34), 0), 0)</f>
        <v>0</v>
      </c>
      <c r="K34" s="16">
        <v>45810</v>
      </c>
      <c r="L34" s="17" t="s">
        <v>119</v>
      </c>
      <c r="M34" s="18">
        <v>135</v>
      </c>
      <c r="N34" s="19">
        <f t="shared" si="0"/>
        <v>132.30000000000001</v>
      </c>
      <c r="O34" s="19">
        <f t="shared" si="1"/>
        <v>128.25</v>
      </c>
      <c r="P34" s="19">
        <f t="shared" si="2"/>
        <v>126.89999999999999</v>
      </c>
    </row>
    <row r="35" spans="1:16" ht="108.6" customHeight="1" x14ac:dyDescent="0.25">
      <c r="A35" s="8" t="s">
        <v>50</v>
      </c>
      <c r="B35" s="8" t="s">
        <v>51</v>
      </c>
      <c r="C35" s="9"/>
      <c r="D35" s="10" t="s">
        <v>120</v>
      </c>
      <c r="E35" s="11" t="s">
        <v>121</v>
      </c>
      <c r="F35" s="12" t="s">
        <v>32</v>
      </c>
      <c r="G35" s="13"/>
      <c r="H35" s="14">
        <f>IFERROR(IF(M35 &gt; 0, IF(I5 &gt; 0, M35 * (1 - I5), M35), 0), 0)</f>
        <v>135</v>
      </c>
      <c r="I35" s="15">
        <v>22</v>
      </c>
      <c r="J35" s="14">
        <f>IFERROR(IF(AND(G35 &gt; 0, M35 &gt; 0), IF(I5 &gt; 0, G35 * I35 * M35 * (1 - I5), G35 * I35 * M35), 0), 0)</f>
        <v>0</v>
      </c>
      <c r="K35" s="16">
        <v>45746</v>
      </c>
      <c r="L35" s="17" t="s">
        <v>122</v>
      </c>
      <c r="M35" s="18">
        <v>135</v>
      </c>
      <c r="N35" s="19">
        <f t="shared" si="0"/>
        <v>132.30000000000001</v>
      </c>
      <c r="O35" s="19">
        <f t="shared" si="1"/>
        <v>128.25</v>
      </c>
      <c r="P35" s="19">
        <f t="shared" si="2"/>
        <v>126.89999999999999</v>
      </c>
    </row>
    <row r="36" spans="1:16" ht="108.6" customHeight="1" x14ac:dyDescent="0.25">
      <c r="A36" s="8" t="s">
        <v>50</v>
      </c>
      <c r="B36" s="8" t="s">
        <v>51</v>
      </c>
      <c r="C36" s="9"/>
      <c r="D36" s="10" t="s">
        <v>123</v>
      </c>
      <c r="E36" s="11" t="s">
        <v>124</v>
      </c>
      <c r="F36" s="12" t="s">
        <v>32</v>
      </c>
      <c r="G36" s="13"/>
      <c r="H36" s="14">
        <f>IFERROR(IF(M36 &gt; 0, IF(I5 &gt; 0, M36 * (1 - I5), M36), 0), 0)</f>
        <v>135</v>
      </c>
      <c r="I36" s="15">
        <v>22</v>
      </c>
      <c r="J36" s="14">
        <f>IFERROR(IF(AND(G36 &gt; 0, M36 &gt; 0), IF(I5 &gt; 0, G36 * I36 * M36 * (1 - I5), G36 * I36 * M36), 0), 0)</f>
        <v>0</v>
      </c>
      <c r="K36" s="16">
        <v>45704</v>
      </c>
      <c r="L36" s="17" t="s">
        <v>125</v>
      </c>
      <c r="M36" s="18">
        <v>135</v>
      </c>
      <c r="N36" s="19">
        <f t="shared" si="0"/>
        <v>132.30000000000001</v>
      </c>
      <c r="O36" s="19">
        <f t="shared" si="1"/>
        <v>128.25</v>
      </c>
      <c r="P36" s="19">
        <f t="shared" si="2"/>
        <v>126.89999999999999</v>
      </c>
    </row>
    <row r="37" spans="1:16" ht="108.6" customHeight="1" x14ac:dyDescent="0.25">
      <c r="A37" s="8" t="s">
        <v>50</v>
      </c>
      <c r="B37" s="8" t="s">
        <v>51</v>
      </c>
      <c r="C37" s="9"/>
      <c r="D37" s="10" t="s">
        <v>126</v>
      </c>
      <c r="E37" s="11" t="s">
        <v>127</v>
      </c>
      <c r="F37" s="12" t="s">
        <v>32</v>
      </c>
      <c r="G37" s="13"/>
      <c r="H37" s="14">
        <f>IFERROR(IF(M37 &gt; 0, IF(I5 &gt; 0, M37 * (1 - I5), M37), 0), 0)</f>
        <v>135</v>
      </c>
      <c r="I37" s="15">
        <v>16</v>
      </c>
      <c r="J37" s="14">
        <f>IFERROR(IF(AND(G37 &gt; 0, M37 &gt; 0), IF(I5 &gt; 0, G37 * I37 * M37 * (1 - I5), G37 * I37 * M37), 0), 0)</f>
        <v>0</v>
      </c>
      <c r="K37" s="16">
        <v>45817</v>
      </c>
      <c r="L37" s="17" t="s">
        <v>128</v>
      </c>
      <c r="M37" s="18">
        <v>135</v>
      </c>
      <c r="N37" s="19">
        <f t="shared" si="0"/>
        <v>132.30000000000001</v>
      </c>
      <c r="O37" s="19">
        <f t="shared" si="1"/>
        <v>128.25</v>
      </c>
      <c r="P37" s="19">
        <f t="shared" si="2"/>
        <v>126.89999999999999</v>
      </c>
    </row>
    <row r="38" spans="1:16" ht="108.6" customHeight="1" x14ac:dyDescent="0.25">
      <c r="A38" s="8" t="s">
        <v>50</v>
      </c>
      <c r="B38" s="8" t="s">
        <v>51</v>
      </c>
      <c r="C38" s="9"/>
      <c r="D38" s="10" t="s">
        <v>129</v>
      </c>
      <c r="E38" s="11" t="s">
        <v>130</v>
      </c>
      <c r="F38" s="20" t="s">
        <v>36</v>
      </c>
      <c r="G38" s="13"/>
      <c r="H38" s="14">
        <f>IFERROR(IF(M38 &gt; 0, IF(I5 &gt; 0, M38 * (1 - I5), M38), 0), 0)</f>
        <v>135</v>
      </c>
      <c r="I38" s="15">
        <v>24</v>
      </c>
      <c r="J38" s="14">
        <f>IFERROR(IF(AND(G38 &gt; 0, M38 &gt; 0), IF(I5 &gt; 0, G38 * I38 * M38 * (1 - I5), G38 * I38 * M38), 0), 0)</f>
        <v>0</v>
      </c>
      <c r="K38" s="16">
        <v>45760</v>
      </c>
      <c r="L38" s="17" t="s">
        <v>131</v>
      </c>
      <c r="M38" s="18">
        <v>135</v>
      </c>
      <c r="N38" s="19">
        <f t="shared" si="0"/>
        <v>132.30000000000001</v>
      </c>
      <c r="O38" s="19">
        <f t="shared" si="1"/>
        <v>128.25</v>
      </c>
      <c r="P38" s="19">
        <f t="shared" si="2"/>
        <v>126.89999999999999</v>
      </c>
    </row>
    <row r="39" spans="1:16" ht="108.6" customHeight="1" x14ac:dyDescent="0.25">
      <c r="A39" s="8" t="s">
        <v>50</v>
      </c>
      <c r="B39" s="8" t="s">
        <v>51</v>
      </c>
      <c r="C39" s="9"/>
      <c r="D39" s="10" t="s">
        <v>132</v>
      </c>
      <c r="E39" s="11" t="s">
        <v>133</v>
      </c>
      <c r="F39" s="20" t="s">
        <v>36</v>
      </c>
      <c r="G39" s="13"/>
      <c r="H39" s="14">
        <f>IFERROR(IF(M39 &gt; 0, IF(I5 &gt; 0, M39 * (1 - I5), M39), 0), 0)</f>
        <v>135</v>
      </c>
      <c r="I39" s="15">
        <v>18</v>
      </c>
      <c r="J39" s="14">
        <f>IFERROR(IF(AND(G39 &gt; 0, M39 &gt; 0), IF(I5 &gt; 0, G39 * I39 * M39 * (1 - I5), G39 * I39 * M39), 0), 0)</f>
        <v>0</v>
      </c>
      <c r="K39" s="16">
        <v>45793</v>
      </c>
      <c r="L39" s="17" t="s">
        <v>134</v>
      </c>
      <c r="M39" s="18">
        <v>135</v>
      </c>
      <c r="N39" s="19">
        <f t="shared" si="0"/>
        <v>132.30000000000001</v>
      </c>
      <c r="O39" s="19">
        <f t="shared" si="1"/>
        <v>128.25</v>
      </c>
      <c r="P39" s="19">
        <f t="shared" si="2"/>
        <v>126.89999999999999</v>
      </c>
    </row>
    <row r="40" spans="1:16" ht="108.6" customHeight="1" x14ac:dyDescent="0.25">
      <c r="A40" s="8" t="s">
        <v>50</v>
      </c>
      <c r="B40" s="8" t="s">
        <v>51</v>
      </c>
      <c r="C40" s="9"/>
      <c r="D40" s="10" t="s">
        <v>135</v>
      </c>
      <c r="E40" s="11" t="s">
        <v>136</v>
      </c>
      <c r="F40" s="12" t="s">
        <v>32</v>
      </c>
      <c r="G40" s="13"/>
      <c r="H40" s="14">
        <f>IFERROR(IF(M40 &gt; 0, IF(I5 &gt; 0, M40 * (1 - I5), M40), 0), 0)</f>
        <v>135</v>
      </c>
      <c r="I40" s="15">
        <v>23</v>
      </c>
      <c r="J40" s="14">
        <f>IFERROR(IF(AND(G40 &gt; 0, M40 &gt; 0), IF(I5 &gt; 0, G40 * I40 * M40 * (1 - I5), G40 * I40 * M40), 0), 0)</f>
        <v>0</v>
      </c>
      <c r="K40" s="16">
        <v>45714</v>
      </c>
      <c r="L40" s="17" t="s">
        <v>137</v>
      </c>
      <c r="M40" s="18">
        <v>135</v>
      </c>
      <c r="N40" s="19">
        <f t="shared" si="0"/>
        <v>132.30000000000001</v>
      </c>
      <c r="O40" s="19">
        <f t="shared" si="1"/>
        <v>128.25</v>
      </c>
      <c r="P40" s="19">
        <f t="shared" si="2"/>
        <v>126.89999999999999</v>
      </c>
    </row>
    <row r="41" spans="1:16" ht="108.6" customHeight="1" x14ac:dyDescent="0.25">
      <c r="A41" s="8" t="s">
        <v>50</v>
      </c>
      <c r="B41" s="8" t="s">
        <v>51</v>
      </c>
      <c r="C41" s="9"/>
      <c r="D41" s="10" t="s">
        <v>138</v>
      </c>
      <c r="E41" s="11" t="s">
        <v>139</v>
      </c>
      <c r="F41" s="20" t="s">
        <v>36</v>
      </c>
      <c r="G41" s="13"/>
      <c r="H41" s="14">
        <f>IFERROR(IF(M41 &gt; 0, IF(I5 &gt; 0, M41 * (1 - I5), M41), 0), 0)</f>
        <v>135</v>
      </c>
      <c r="I41" s="15">
        <v>22</v>
      </c>
      <c r="J41" s="14">
        <f>IFERROR(IF(AND(G41 &gt; 0, M41 &gt; 0), IF(I5 &gt; 0, G41 * I41 * M41 * (1 - I5), G41 * I41 * M41), 0), 0)</f>
        <v>0</v>
      </c>
      <c r="K41" s="16">
        <v>45833</v>
      </c>
      <c r="L41" s="17" t="s">
        <v>140</v>
      </c>
      <c r="M41" s="18">
        <v>135</v>
      </c>
      <c r="N41" s="19">
        <f t="shared" si="0"/>
        <v>132.30000000000001</v>
      </c>
      <c r="O41" s="19">
        <f t="shared" si="1"/>
        <v>128.25</v>
      </c>
      <c r="P41" s="19">
        <f t="shared" si="2"/>
        <v>126.89999999999999</v>
      </c>
    </row>
    <row r="42" spans="1:16" ht="108.6" customHeight="1" x14ac:dyDescent="0.25">
      <c r="A42" s="8" t="s">
        <v>50</v>
      </c>
      <c r="B42" s="8" t="s">
        <v>51</v>
      </c>
      <c r="C42" s="9"/>
      <c r="D42" s="10" t="s">
        <v>141</v>
      </c>
      <c r="E42" s="11" t="s">
        <v>142</v>
      </c>
      <c r="F42" s="20" t="s">
        <v>36</v>
      </c>
      <c r="G42" s="13"/>
      <c r="H42" s="14">
        <f>IFERROR(IF(M42 &gt; 0, IF(I5 &gt; 0, M42 * (1 - I5), M42), 0), 0)</f>
        <v>135</v>
      </c>
      <c r="I42" s="15">
        <v>23</v>
      </c>
      <c r="J42" s="14">
        <f>IFERROR(IF(AND(G42 &gt; 0, M42 &gt; 0), IF(I5 &gt; 0, G42 * I42 * M42 * (1 - I5), G42 * I42 * M42), 0), 0)</f>
        <v>0</v>
      </c>
      <c r="K42" s="16">
        <v>45683</v>
      </c>
      <c r="L42" s="17" t="s">
        <v>143</v>
      </c>
      <c r="M42" s="18">
        <v>135</v>
      </c>
      <c r="N42" s="19">
        <f t="shared" si="0"/>
        <v>132.30000000000001</v>
      </c>
      <c r="O42" s="19">
        <f t="shared" si="1"/>
        <v>128.25</v>
      </c>
      <c r="P42" s="19">
        <f t="shared" si="2"/>
        <v>126.89999999999999</v>
      </c>
    </row>
    <row r="43" spans="1:16" ht="108.6" customHeight="1" x14ac:dyDescent="0.25">
      <c r="A43" s="8" t="s">
        <v>55</v>
      </c>
      <c r="B43" s="8" t="s">
        <v>51</v>
      </c>
      <c r="C43" s="9"/>
      <c r="D43" s="10" t="s">
        <v>144</v>
      </c>
      <c r="E43" s="11" t="s">
        <v>145</v>
      </c>
      <c r="F43" s="20" t="s">
        <v>36</v>
      </c>
      <c r="G43" s="13"/>
      <c r="H43" s="14">
        <f>IFERROR(IF(M43 &gt; 0, IF(I5 &gt; 0, M43 * (1 - I5), M43), 0), 0)</f>
        <v>135</v>
      </c>
      <c r="I43" s="15">
        <v>22</v>
      </c>
      <c r="J43" s="14">
        <f>IFERROR(IF(AND(G43 &gt; 0, M43 &gt; 0), IF(I5 &gt; 0, G43 * I43 * M43 * (1 - I5), G43 * I43 * M43), 0), 0)</f>
        <v>0</v>
      </c>
      <c r="K43" s="16">
        <v>45842</v>
      </c>
      <c r="L43" s="17" t="s">
        <v>146</v>
      </c>
      <c r="M43" s="18">
        <v>135</v>
      </c>
      <c r="N43" s="19">
        <f t="shared" si="0"/>
        <v>132.30000000000001</v>
      </c>
      <c r="O43" s="19">
        <f t="shared" si="1"/>
        <v>128.25</v>
      </c>
      <c r="P43" s="19">
        <f t="shared" si="2"/>
        <v>126.89999999999999</v>
      </c>
    </row>
    <row r="44" spans="1:16" ht="108.6" customHeight="1" x14ac:dyDescent="0.25">
      <c r="A44" s="8" t="s">
        <v>55</v>
      </c>
      <c r="B44" s="8" t="s">
        <v>51</v>
      </c>
      <c r="C44" s="9"/>
      <c r="D44" s="10" t="s">
        <v>147</v>
      </c>
      <c r="E44" s="11" t="s">
        <v>148</v>
      </c>
      <c r="F44" s="20" t="s">
        <v>36</v>
      </c>
      <c r="G44" s="13"/>
      <c r="H44" s="14">
        <f>IFERROR(IF(M44 &gt; 0, IF(I5 &gt; 0, M44 * (1 - I5), M44), 0), 0)</f>
        <v>135</v>
      </c>
      <c r="I44" s="15">
        <v>17</v>
      </c>
      <c r="J44" s="14">
        <f>IFERROR(IF(AND(G44 &gt; 0, M44 &gt; 0), IF(I5 &gt; 0, G44 * I44 * M44 * (1 - I5), G44 * I44 * M44), 0), 0)</f>
        <v>0</v>
      </c>
      <c r="K44" s="16">
        <v>45845</v>
      </c>
      <c r="L44" s="17" t="s">
        <v>149</v>
      </c>
      <c r="M44" s="18">
        <v>135</v>
      </c>
      <c r="N44" s="19">
        <f t="shared" si="0"/>
        <v>132.30000000000001</v>
      </c>
      <c r="O44" s="19">
        <f t="shared" si="1"/>
        <v>128.25</v>
      </c>
      <c r="P44" s="19">
        <f t="shared" si="2"/>
        <v>126.89999999999999</v>
      </c>
    </row>
    <row r="45" spans="1:16" ht="108.6" customHeight="1" x14ac:dyDescent="0.25">
      <c r="A45" s="8" t="s">
        <v>150</v>
      </c>
      <c r="B45" s="8" t="s">
        <v>151</v>
      </c>
      <c r="C45" s="9"/>
      <c r="D45" s="10" t="s">
        <v>152</v>
      </c>
      <c r="E45" s="11" t="s">
        <v>153</v>
      </c>
      <c r="F45" s="20" t="s">
        <v>36</v>
      </c>
      <c r="G45" s="13"/>
      <c r="H45" s="14">
        <f>IFERROR(IF(M45 &gt; 0, IF(I5 &gt; 0, M45 * (1 - I5), M45), 0), 0)</f>
        <v>50</v>
      </c>
      <c r="I45" s="15">
        <v>24</v>
      </c>
      <c r="J45" s="14">
        <f>IFERROR(IF(AND(G45 &gt; 0, M45 &gt; 0), IF(I5 &gt; 0, G45 * I45 * M45 * (1 - I5), G45 * I45 * M45), 0), 0)</f>
        <v>0</v>
      </c>
      <c r="K45" s="16">
        <v>45750</v>
      </c>
      <c r="L45" s="17" t="s">
        <v>154</v>
      </c>
      <c r="M45" s="18">
        <v>50</v>
      </c>
      <c r="N45" s="19">
        <f t="shared" si="0"/>
        <v>49</v>
      </c>
      <c r="O45" s="19">
        <f t="shared" si="1"/>
        <v>47.5</v>
      </c>
      <c r="P45" s="19">
        <f t="shared" si="2"/>
        <v>47</v>
      </c>
    </row>
    <row r="46" spans="1:16" ht="108.6" customHeight="1" x14ac:dyDescent="0.25">
      <c r="A46" s="8" t="s">
        <v>150</v>
      </c>
      <c r="B46" s="8" t="s">
        <v>151</v>
      </c>
      <c r="C46" s="9"/>
      <c r="D46" s="10" t="s">
        <v>155</v>
      </c>
      <c r="E46" s="11" t="s">
        <v>156</v>
      </c>
      <c r="F46" s="20" t="s">
        <v>36</v>
      </c>
      <c r="G46" s="13"/>
      <c r="H46" s="14">
        <f>IFERROR(IF(M46 &gt; 0, IF(I5 &gt; 0, M46 * (1 - I5), M46), 0), 0)</f>
        <v>104.8</v>
      </c>
      <c r="I46" s="15">
        <v>12</v>
      </c>
      <c r="J46" s="14">
        <f>IFERROR(IF(AND(G46 &gt; 0, M46 &gt; 0), IF(I5 &gt; 0, G46 * I46 * M46 * (1 - I5), G46 * I46 * M46), 0), 0)</f>
        <v>0</v>
      </c>
      <c r="K46" s="16">
        <v>46109</v>
      </c>
      <c r="L46" s="17" t="s">
        <v>157</v>
      </c>
      <c r="M46" s="18">
        <v>104.8</v>
      </c>
      <c r="N46" s="19">
        <f t="shared" si="0"/>
        <v>102.70399999999999</v>
      </c>
      <c r="O46" s="19">
        <f t="shared" si="1"/>
        <v>99.559999999999988</v>
      </c>
      <c r="P46" s="19">
        <f t="shared" si="2"/>
        <v>98.511999999999986</v>
      </c>
    </row>
    <row r="47" spans="1:16" ht="108.6" customHeight="1" x14ac:dyDescent="0.25">
      <c r="A47" s="8" t="s">
        <v>150</v>
      </c>
      <c r="B47" s="8" t="s">
        <v>151</v>
      </c>
      <c r="C47" s="9"/>
      <c r="D47" s="10" t="s">
        <v>158</v>
      </c>
      <c r="E47" s="11" t="s">
        <v>159</v>
      </c>
      <c r="F47" s="20" t="s">
        <v>36</v>
      </c>
      <c r="G47" s="13"/>
      <c r="H47" s="14">
        <f>IFERROR(IF(M47 &gt; 0, IF(I5 &gt; 0, M47 * (1 - I5), M47), 0), 0)</f>
        <v>104.8</v>
      </c>
      <c r="I47" s="15">
        <v>12</v>
      </c>
      <c r="J47" s="14">
        <f>IFERROR(IF(AND(G47 &gt; 0, M47 &gt; 0), IF(I5 &gt; 0, G47 * I47 * M47 * (1 - I5), G47 * I47 * M47), 0), 0)</f>
        <v>0</v>
      </c>
      <c r="K47" s="16">
        <v>46111</v>
      </c>
      <c r="L47" s="17" t="s">
        <v>160</v>
      </c>
      <c r="M47" s="18">
        <v>104.8</v>
      </c>
      <c r="N47" s="19">
        <f t="shared" si="0"/>
        <v>102.70399999999999</v>
      </c>
      <c r="O47" s="19">
        <f t="shared" si="1"/>
        <v>99.559999999999988</v>
      </c>
      <c r="P47" s="19">
        <f t="shared" si="2"/>
        <v>98.511999999999986</v>
      </c>
    </row>
    <row r="48" spans="1:16" ht="108.6" customHeight="1" x14ac:dyDescent="0.25">
      <c r="A48" s="8" t="s">
        <v>161</v>
      </c>
      <c r="B48" s="8" t="s">
        <v>162</v>
      </c>
      <c r="C48" s="9"/>
      <c r="D48" s="10" t="s">
        <v>163</v>
      </c>
      <c r="E48" s="11" t="s">
        <v>164</v>
      </c>
      <c r="F48" s="12" t="s">
        <v>32</v>
      </c>
      <c r="G48" s="13"/>
      <c r="H48" s="14">
        <f>IFERROR(IF(M48 &gt; 0, IF(I5 &gt; 0, M48 * (1 - I5), M48), 0), 0)</f>
        <v>105</v>
      </c>
      <c r="I48" s="15">
        <v>12</v>
      </c>
      <c r="J48" s="14">
        <f>IFERROR(IF(AND(G48 &gt; 0, M48 &gt; 0), IF(I5 &gt; 0, G48 * I48 * M48 * (1 - I5), G48 * I48 * M48), 0), 0)</f>
        <v>0</v>
      </c>
      <c r="K48" s="16">
        <v>45687</v>
      </c>
      <c r="L48" s="17" t="s">
        <v>165</v>
      </c>
      <c r="M48" s="18">
        <v>105</v>
      </c>
      <c r="N48" s="19">
        <f t="shared" si="0"/>
        <v>102.89999999999999</v>
      </c>
      <c r="O48" s="19">
        <f t="shared" si="1"/>
        <v>99.75</v>
      </c>
      <c r="P48" s="19">
        <f t="shared" si="2"/>
        <v>98.699999999999989</v>
      </c>
    </row>
    <row r="49" spans="1:16" ht="108.6" customHeight="1" x14ac:dyDescent="0.25">
      <c r="A49" s="8" t="s">
        <v>161</v>
      </c>
      <c r="B49" s="8" t="s">
        <v>162</v>
      </c>
      <c r="C49" s="9"/>
      <c r="D49" s="10" t="s">
        <v>166</v>
      </c>
      <c r="E49" s="11" t="s">
        <v>167</v>
      </c>
      <c r="F49" s="12" t="s">
        <v>32</v>
      </c>
      <c r="G49" s="13"/>
      <c r="H49" s="14">
        <f>IFERROR(IF(M49 &gt; 0, IF(I5 &gt; 0, M49 * (1 - I5), M49), 0), 0)</f>
        <v>105</v>
      </c>
      <c r="I49" s="15">
        <v>12</v>
      </c>
      <c r="J49" s="14">
        <f>IFERROR(IF(AND(G49 &gt; 0, M49 &gt; 0), IF(I5 &gt; 0, G49 * I49 * M49 * (1 - I5), G49 * I49 * M49), 0), 0)</f>
        <v>0</v>
      </c>
      <c r="K49" s="16">
        <v>45728</v>
      </c>
      <c r="L49" s="17" t="s">
        <v>168</v>
      </c>
      <c r="M49" s="18">
        <v>105</v>
      </c>
      <c r="N49" s="19">
        <f t="shared" si="0"/>
        <v>102.89999999999999</v>
      </c>
      <c r="O49" s="19">
        <f t="shared" si="1"/>
        <v>99.75</v>
      </c>
      <c r="P49" s="19">
        <f t="shared" si="2"/>
        <v>98.699999999999989</v>
      </c>
    </row>
    <row r="50" spans="1:16" ht="108.6" customHeight="1" x14ac:dyDescent="0.25">
      <c r="A50" s="8" t="s">
        <v>161</v>
      </c>
      <c r="B50" s="8" t="s">
        <v>162</v>
      </c>
      <c r="C50" s="9"/>
      <c r="D50" s="10" t="s">
        <v>169</v>
      </c>
      <c r="E50" s="11" t="s">
        <v>170</v>
      </c>
      <c r="F50" s="12" t="s">
        <v>32</v>
      </c>
      <c r="G50" s="13"/>
      <c r="H50" s="14">
        <f>IFERROR(IF(M50 &gt; 0, IF(I5 &gt; 0, M50 * (1 - I5), M50), 0), 0)</f>
        <v>105</v>
      </c>
      <c r="I50" s="15">
        <v>12</v>
      </c>
      <c r="J50" s="14">
        <f>IFERROR(IF(AND(G50 &gt; 0, M50 &gt; 0), IF(I5 &gt; 0, G50 * I50 * M50 * (1 - I5), G50 * I50 * M50), 0), 0)</f>
        <v>0</v>
      </c>
      <c r="K50" s="16">
        <v>45792</v>
      </c>
      <c r="L50" s="17" t="s">
        <v>171</v>
      </c>
      <c r="M50" s="18">
        <v>105</v>
      </c>
      <c r="N50" s="19">
        <f t="shared" si="0"/>
        <v>102.89999999999999</v>
      </c>
      <c r="O50" s="19">
        <f t="shared" si="1"/>
        <v>99.75</v>
      </c>
      <c r="P50" s="19">
        <f t="shared" si="2"/>
        <v>98.699999999999989</v>
      </c>
    </row>
    <row r="51" spans="1:16" ht="108.6" customHeight="1" x14ac:dyDescent="0.25">
      <c r="A51" s="8" t="s">
        <v>172</v>
      </c>
      <c r="B51" s="8" t="s">
        <v>173</v>
      </c>
      <c r="C51" s="9"/>
      <c r="D51" s="10" t="s">
        <v>174</v>
      </c>
      <c r="E51" s="11" t="s">
        <v>175</v>
      </c>
      <c r="F51" s="12" t="s">
        <v>32</v>
      </c>
      <c r="G51" s="13"/>
      <c r="H51" s="14">
        <f>IFERROR(IF(M51 &gt; 0, IF(I5 &gt; 0, M51 * (1 - I5), M51), 0), 0)</f>
        <v>420</v>
      </c>
      <c r="I51" s="15">
        <v>6</v>
      </c>
      <c r="J51" s="14">
        <f>IFERROR(IF(AND(G51 &gt; 0, M51 &gt; 0), IF(I5 &gt; 0, G51 * I51 * M51 * (1 - I5), G51 * I51 * M51), 0), 0)</f>
        <v>0</v>
      </c>
      <c r="K51" s="16">
        <v>45794</v>
      </c>
      <c r="L51" s="17" t="s">
        <v>176</v>
      </c>
      <c r="M51" s="18">
        <v>420</v>
      </c>
      <c r="N51" s="19">
        <f t="shared" si="0"/>
        <v>411.59999999999997</v>
      </c>
      <c r="O51" s="19">
        <f t="shared" si="1"/>
        <v>399</v>
      </c>
      <c r="P51" s="19">
        <f t="shared" si="2"/>
        <v>394.79999999999995</v>
      </c>
    </row>
    <row r="52" spans="1:16" ht="108.6" customHeight="1" x14ac:dyDescent="0.25">
      <c r="A52" s="8" t="s">
        <v>172</v>
      </c>
      <c r="B52" s="8" t="s">
        <v>173</v>
      </c>
      <c r="C52" s="9"/>
      <c r="D52" s="10" t="s">
        <v>177</v>
      </c>
      <c r="E52" s="11" t="s">
        <v>178</v>
      </c>
      <c r="F52" s="12" t="s">
        <v>32</v>
      </c>
      <c r="G52" s="13"/>
      <c r="H52" s="14">
        <f>IFERROR(IF(M52 &gt; 0, IF(I5 &gt; 0, M52 * (1 - I5), M52), 0), 0)</f>
        <v>417</v>
      </c>
      <c r="I52" s="15">
        <v>6</v>
      </c>
      <c r="J52" s="14">
        <f>IFERROR(IF(AND(G52 &gt; 0, M52 &gt; 0), IF(I5 &gt; 0, G52 * I52 * M52 * (1 - I5), G52 * I52 * M52), 0), 0)</f>
        <v>0</v>
      </c>
      <c r="K52" s="16">
        <v>45771</v>
      </c>
      <c r="L52" s="17" t="s">
        <v>179</v>
      </c>
      <c r="M52" s="18">
        <v>417</v>
      </c>
      <c r="N52" s="19">
        <f t="shared" si="0"/>
        <v>408.65999999999997</v>
      </c>
      <c r="O52" s="19">
        <f t="shared" si="1"/>
        <v>396.15</v>
      </c>
      <c r="P52" s="19">
        <f t="shared" si="2"/>
        <v>391.97999999999996</v>
      </c>
    </row>
    <row r="53" spans="1:16" ht="108.6" customHeight="1" x14ac:dyDescent="0.25">
      <c r="A53" s="8" t="s">
        <v>180</v>
      </c>
      <c r="B53" s="8" t="s">
        <v>173</v>
      </c>
      <c r="C53" s="9"/>
      <c r="D53" s="10" t="s">
        <v>181</v>
      </c>
      <c r="E53" s="11" t="s">
        <v>182</v>
      </c>
      <c r="F53" s="20" t="s">
        <v>36</v>
      </c>
      <c r="G53" s="13"/>
      <c r="H53" s="14">
        <f>IFERROR(IF(M53 &gt; 0, IF(I5 &gt; 0, M53 * (1 - I5), M53), 0), 0)</f>
        <v>417</v>
      </c>
      <c r="I53" s="15">
        <v>6</v>
      </c>
      <c r="J53" s="14">
        <f>IFERROR(IF(AND(G53 &gt; 0, M53 &gt; 0), IF(I5 &gt; 0, G53 * I53 * M53 * (1 - I5), G53 * I53 * M53), 0), 0)</f>
        <v>0</v>
      </c>
      <c r="K53" s="16">
        <v>45818</v>
      </c>
      <c r="L53" s="17" t="s">
        <v>183</v>
      </c>
      <c r="M53" s="18">
        <v>417</v>
      </c>
      <c r="N53" s="19">
        <f t="shared" si="0"/>
        <v>408.65999999999997</v>
      </c>
      <c r="O53" s="19">
        <f t="shared" si="1"/>
        <v>396.15</v>
      </c>
      <c r="P53" s="19">
        <f t="shared" si="2"/>
        <v>391.97999999999996</v>
      </c>
    </row>
    <row r="54" spans="1:16" ht="108.6" customHeight="1" x14ac:dyDescent="0.25">
      <c r="A54" s="8" t="s">
        <v>184</v>
      </c>
      <c r="B54" s="8" t="s">
        <v>173</v>
      </c>
      <c r="C54" s="9"/>
      <c r="D54" s="10" t="s">
        <v>185</v>
      </c>
      <c r="E54" s="11" t="s">
        <v>186</v>
      </c>
      <c r="F54" s="12" t="s">
        <v>32</v>
      </c>
      <c r="G54" s="13"/>
      <c r="H54" s="14">
        <f>IFERROR(IF(M54 &gt; 0, IF(I5 &gt; 0, M54 * (1 - I5), M54), 0), 0)</f>
        <v>417</v>
      </c>
      <c r="I54" s="15">
        <v>6</v>
      </c>
      <c r="J54" s="14">
        <f>IFERROR(IF(AND(G54 &gt; 0, M54 &gt; 0), IF(I5 &gt; 0, G54 * I54 * M54 * (1 - I5), G54 * I54 * M54), 0), 0)</f>
        <v>0</v>
      </c>
      <c r="K54" s="16">
        <v>45793</v>
      </c>
      <c r="L54" s="17" t="s">
        <v>187</v>
      </c>
      <c r="M54" s="18">
        <v>417</v>
      </c>
      <c r="N54" s="19">
        <f t="shared" si="0"/>
        <v>408.65999999999997</v>
      </c>
      <c r="O54" s="19">
        <f t="shared" si="1"/>
        <v>396.15</v>
      </c>
      <c r="P54" s="19">
        <f t="shared" si="2"/>
        <v>391.97999999999996</v>
      </c>
    </row>
    <row r="55" spans="1:16" ht="108.6" customHeight="1" x14ac:dyDescent="0.25">
      <c r="A55" s="8" t="s">
        <v>184</v>
      </c>
      <c r="B55" s="8" t="s">
        <v>173</v>
      </c>
      <c r="C55" s="9"/>
      <c r="D55" s="10" t="s">
        <v>188</v>
      </c>
      <c r="E55" s="11" t="s">
        <v>189</v>
      </c>
      <c r="F55" s="20" t="s">
        <v>36</v>
      </c>
      <c r="G55" s="13"/>
      <c r="H55" s="14">
        <f>IFERROR(IF(M55 &gt; 0, IF(I5 &gt; 0, M55 * (1 - I5), M55), 0), 0)</f>
        <v>417</v>
      </c>
      <c r="I55" s="15">
        <v>6</v>
      </c>
      <c r="J55" s="14">
        <f>IFERROR(IF(AND(G55 &gt; 0, M55 &gt; 0), IF(I5 &gt; 0, G55 * I55 * M55 * (1 - I5), G55 * I55 * M55), 0), 0)</f>
        <v>0</v>
      </c>
      <c r="K55" s="16">
        <v>45910</v>
      </c>
      <c r="L55" s="17" t="s">
        <v>190</v>
      </c>
      <c r="M55" s="18">
        <v>417</v>
      </c>
      <c r="N55" s="19">
        <f t="shared" si="0"/>
        <v>408.65999999999997</v>
      </c>
      <c r="O55" s="19">
        <f t="shared" si="1"/>
        <v>396.15</v>
      </c>
      <c r="P55" s="19">
        <f t="shared" si="2"/>
        <v>391.97999999999996</v>
      </c>
    </row>
    <row r="56" spans="1:16" ht="108.6" customHeight="1" x14ac:dyDescent="0.25">
      <c r="A56" s="8" t="s">
        <v>172</v>
      </c>
      <c r="B56" s="8" t="s">
        <v>173</v>
      </c>
      <c r="C56" s="9"/>
      <c r="D56" s="10" t="s">
        <v>191</v>
      </c>
      <c r="E56" s="11" t="s">
        <v>192</v>
      </c>
      <c r="F56" s="20" t="s">
        <v>36</v>
      </c>
      <c r="G56" s="13"/>
      <c r="H56" s="14">
        <f>IFERROR(IF(M56 &gt; 0, IF(I5 &gt; 0, M56 * (1 - I5), M56), 0), 0)</f>
        <v>417</v>
      </c>
      <c r="I56" s="15">
        <v>6</v>
      </c>
      <c r="J56" s="14">
        <f>IFERROR(IF(AND(G56 &gt; 0, M56 &gt; 0), IF(I5 &gt; 0, G56 * I56 * M56 * (1 - I5), G56 * I56 * M56), 0), 0)</f>
        <v>0</v>
      </c>
      <c r="K56" s="16">
        <v>45771</v>
      </c>
      <c r="L56" s="17" t="s">
        <v>193</v>
      </c>
      <c r="M56" s="18">
        <v>417</v>
      </c>
      <c r="N56" s="19">
        <f t="shared" si="0"/>
        <v>408.65999999999997</v>
      </c>
      <c r="O56" s="19">
        <f t="shared" si="1"/>
        <v>396.15</v>
      </c>
      <c r="P56" s="19">
        <f t="shared" si="2"/>
        <v>391.97999999999996</v>
      </c>
    </row>
    <row r="57" spans="1:16" ht="108.6" customHeight="1" x14ac:dyDescent="0.25">
      <c r="A57" s="8" t="s">
        <v>55</v>
      </c>
      <c r="B57" s="8" t="s">
        <v>51</v>
      </c>
      <c r="C57" s="9"/>
      <c r="D57" s="10" t="s">
        <v>194</v>
      </c>
      <c r="E57" s="11" t="s">
        <v>195</v>
      </c>
      <c r="F57" s="20" t="s">
        <v>36</v>
      </c>
      <c r="G57" s="13"/>
      <c r="H57" s="14">
        <f>IFERROR(IF(M57 &gt; 0, IF(I5 &gt; 0, M57 * (1 - I5), M57), 0), 0)</f>
        <v>489</v>
      </c>
      <c r="I57" s="15">
        <v>12</v>
      </c>
      <c r="J57" s="14">
        <f>IFERROR(IF(AND(G57 &gt; 0, M57 &gt; 0), IF(I5 &gt; 0, G57 * I57 * M57 * (1 - I5), G57 * I57 * M57), 0), 0)</f>
        <v>0</v>
      </c>
      <c r="K57" s="16">
        <v>45730</v>
      </c>
      <c r="L57" s="17" t="s">
        <v>196</v>
      </c>
      <c r="M57" s="18">
        <v>489</v>
      </c>
      <c r="N57" s="19">
        <f t="shared" si="0"/>
        <v>479.21999999999997</v>
      </c>
      <c r="O57" s="19">
        <f t="shared" si="1"/>
        <v>464.54999999999995</v>
      </c>
      <c r="P57" s="19">
        <f t="shared" si="2"/>
        <v>459.65999999999997</v>
      </c>
    </row>
    <row r="58" spans="1:16" ht="108.6" customHeight="1" x14ac:dyDescent="0.25">
      <c r="A58" s="8" t="s">
        <v>50</v>
      </c>
      <c r="B58" s="8" t="s">
        <v>51</v>
      </c>
      <c r="C58" s="9"/>
      <c r="D58" s="10" t="s">
        <v>197</v>
      </c>
      <c r="E58" s="11" t="s">
        <v>198</v>
      </c>
      <c r="F58" s="12" t="s">
        <v>32</v>
      </c>
      <c r="G58" s="13"/>
      <c r="H58" s="14">
        <f>IFERROR(IF(M58 &gt; 0, IF(I5 &gt; 0, M58 * (1 - I5), M58), 0), 0)</f>
        <v>62.5</v>
      </c>
      <c r="I58" s="15">
        <v>36</v>
      </c>
      <c r="J58" s="14">
        <f>IFERROR(IF(AND(G58 &gt; 0, M58 &gt; 0), IF(I5 &gt; 0, G58 * I58 * M58 * (1 - I5), G58 * I58 * M58), 0), 0)</f>
        <v>0</v>
      </c>
      <c r="K58" s="16">
        <v>45816</v>
      </c>
      <c r="L58" s="17" t="s">
        <v>199</v>
      </c>
      <c r="M58" s="18">
        <v>62.5</v>
      </c>
      <c r="N58" s="19">
        <f t="shared" si="0"/>
        <v>61.25</v>
      </c>
      <c r="O58" s="19">
        <f t="shared" si="1"/>
        <v>59.375</v>
      </c>
      <c r="P58" s="19">
        <f t="shared" si="2"/>
        <v>58.75</v>
      </c>
    </row>
    <row r="59" spans="1:16" ht="108.6" customHeight="1" x14ac:dyDescent="0.25">
      <c r="A59" s="8" t="s">
        <v>50</v>
      </c>
      <c r="B59" s="8" t="s">
        <v>51</v>
      </c>
      <c r="C59" s="9"/>
      <c r="D59" s="10" t="s">
        <v>200</v>
      </c>
      <c r="E59" s="11" t="s">
        <v>201</v>
      </c>
      <c r="F59" s="12" t="s">
        <v>32</v>
      </c>
      <c r="G59" s="13"/>
      <c r="H59" s="14">
        <f>IFERROR(IF(M59 &gt; 0, IF(I5 &gt; 0, M59 * (1 - I5), M59), 0), 0)</f>
        <v>72</v>
      </c>
      <c r="I59" s="15">
        <v>20</v>
      </c>
      <c r="J59" s="14">
        <f>IFERROR(IF(AND(G59 &gt; 0, M59 &gt; 0), IF(I5 &gt; 0, G59 * I59 * M59 * (1 - I5), G59 * I59 * M59), 0), 0)</f>
        <v>0</v>
      </c>
      <c r="K59" s="16">
        <v>45673</v>
      </c>
      <c r="L59" s="17" t="s">
        <v>202</v>
      </c>
      <c r="M59" s="18">
        <v>72</v>
      </c>
      <c r="N59" s="19">
        <f t="shared" si="0"/>
        <v>70.56</v>
      </c>
      <c r="O59" s="19">
        <f t="shared" si="1"/>
        <v>68.399999999999991</v>
      </c>
      <c r="P59" s="19">
        <f t="shared" si="2"/>
        <v>67.679999999999993</v>
      </c>
    </row>
    <row r="60" spans="1:16" ht="108.6" customHeight="1" x14ac:dyDescent="0.25">
      <c r="A60" s="8" t="s">
        <v>150</v>
      </c>
      <c r="B60" s="8" t="s">
        <v>203</v>
      </c>
      <c r="C60" s="9"/>
      <c r="D60" s="10" t="s">
        <v>204</v>
      </c>
      <c r="E60" s="11" t="s">
        <v>205</v>
      </c>
      <c r="F60" s="12" t="s">
        <v>32</v>
      </c>
      <c r="G60" s="13"/>
      <c r="H60" s="14">
        <f>IFERROR(IF(M60 &gt; 0, IF(I5 &gt; 0, M60 * (1 - I5), M60), 0), 0)</f>
        <v>65</v>
      </c>
      <c r="I60" s="15">
        <v>24</v>
      </c>
      <c r="J60" s="14">
        <f>IFERROR(IF(AND(G60 &gt; 0, M60 &gt; 0), IF(I5 &gt; 0, G60 * I60 * M60 * (1 - I5), G60 * I60 * M60), 0), 0)</f>
        <v>0</v>
      </c>
      <c r="K60" s="16">
        <v>45746</v>
      </c>
      <c r="L60" s="17" t="s">
        <v>206</v>
      </c>
      <c r="M60" s="18">
        <v>65</v>
      </c>
      <c r="N60" s="19">
        <f t="shared" si="0"/>
        <v>63.699999999999996</v>
      </c>
      <c r="O60" s="19">
        <f t="shared" si="1"/>
        <v>61.75</v>
      </c>
      <c r="P60" s="19">
        <f t="shared" si="2"/>
        <v>61.099999999999994</v>
      </c>
    </row>
    <row r="61" spans="1:16" ht="108.6" customHeight="1" x14ac:dyDescent="0.25">
      <c r="A61" s="8" t="s">
        <v>150</v>
      </c>
      <c r="B61" s="8" t="s">
        <v>151</v>
      </c>
      <c r="C61" s="9"/>
      <c r="D61" s="10" t="s">
        <v>207</v>
      </c>
      <c r="E61" s="11" t="s">
        <v>208</v>
      </c>
      <c r="F61" s="20" t="s">
        <v>36</v>
      </c>
      <c r="G61" s="13"/>
      <c r="H61" s="14">
        <f>IFERROR(IF(M61 &gt; 0, IF(I5 &gt; 0, M61 * (1 - I5), M61), 0), 0)</f>
        <v>40</v>
      </c>
      <c r="I61" s="15">
        <v>24</v>
      </c>
      <c r="J61" s="14">
        <f>IFERROR(IF(AND(G61 &gt; 0, M61 &gt; 0), IF(I5 &gt; 0, G61 * I61 * M61 * (1 - I5), G61 * I61 * M61), 0), 0)</f>
        <v>0</v>
      </c>
      <c r="K61" s="16">
        <v>46066</v>
      </c>
      <c r="L61" s="17" t="s">
        <v>209</v>
      </c>
      <c r="M61" s="18">
        <v>40</v>
      </c>
      <c r="N61" s="19">
        <f t="shared" si="0"/>
        <v>39.200000000000003</v>
      </c>
      <c r="O61" s="19">
        <f t="shared" si="1"/>
        <v>38</v>
      </c>
      <c r="P61" s="19">
        <f t="shared" si="2"/>
        <v>37.599999999999994</v>
      </c>
    </row>
    <row r="62" spans="1:16" ht="108.6" customHeight="1" x14ac:dyDescent="0.25">
      <c r="A62" s="8" t="s">
        <v>150</v>
      </c>
      <c r="B62" s="8" t="s">
        <v>210</v>
      </c>
      <c r="C62" s="9"/>
      <c r="D62" s="10" t="s">
        <v>211</v>
      </c>
      <c r="E62" s="11" t="s">
        <v>212</v>
      </c>
      <c r="F62" s="20" t="s">
        <v>36</v>
      </c>
      <c r="G62" s="13"/>
      <c r="H62" s="14">
        <f>IFERROR(IF(M62 &gt; 0, IF(I5 &gt; 0, M62 * (1 - I5), M62), 0), 0)</f>
        <v>19</v>
      </c>
      <c r="I62" s="15">
        <v>24</v>
      </c>
      <c r="J62" s="14">
        <f>IFERROR(IF(AND(G62 &gt; 0, M62 &gt; 0), IF(I5 &gt; 0, G62 * I62 * M62 * (1 - I5), G62 * I62 * M62), 0), 0)</f>
        <v>0</v>
      </c>
      <c r="K62" s="16">
        <v>46034</v>
      </c>
      <c r="L62" s="17" t="s">
        <v>213</v>
      </c>
      <c r="M62" s="18">
        <v>19</v>
      </c>
      <c r="N62" s="19">
        <f t="shared" si="0"/>
        <v>18.62</v>
      </c>
      <c r="O62" s="19">
        <f t="shared" si="1"/>
        <v>18.05</v>
      </c>
      <c r="P62" s="19">
        <f t="shared" si="2"/>
        <v>17.86</v>
      </c>
    </row>
    <row r="63" spans="1:16" ht="108.6" customHeight="1" x14ac:dyDescent="0.25">
      <c r="A63" s="8" t="s">
        <v>150</v>
      </c>
      <c r="B63" s="8" t="s">
        <v>210</v>
      </c>
      <c r="C63" s="9"/>
      <c r="D63" s="10" t="s">
        <v>214</v>
      </c>
      <c r="E63" s="11" t="s">
        <v>215</v>
      </c>
      <c r="F63" s="20" t="s">
        <v>36</v>
      </c>
      <c r="G63" s="13"/>
      <c r="H63" s="14">
        <f>IFERROR(IF(M63 &gt; 0, IF(I5 &gt; 0, M63 * (1 - I5), M63), 0), 0)</f>
        <v>35</v>
      </c>
      <c r="I63" s="15">
        <v>24</v>
      </c>
      <c r="J63" s="14">
        <f>IFERROR(IF(AND(G63 &gt; 0, M63 &gt; 0), IF(I5 &gt; 0, G63 * I63 * M63 * (1 - I5), G63 * I63 * M63), 0), 0)</f>
        <v>0</v>
      </c>
      <c r="K63" s="16">
        <v>45770</v>
      </c>
      <c r="L63" s="17" t="s">
        <v>216</v>
      </c>
      <c r="M63" s="18">
        <v>35</v>
      </c>
      <c r="N63" s="19">
        <f t="shared" si="0"/>
        <v>34.299999999999997</v>
      </c>
      <c r="O63" s="19">
        <f t="shared" si="1"/>
        <v>33.25</v>
      </c>
      <c r="P63" s="19">
        <f t="shared" si="2"/>
        <v>32.9</v>
      </c>
    </row>
    <row r="64" spans="1:16" ht="108.6" customHeight="1" x14ac:dyDescent="0.25">
      <c r="A64" s="8" t="s">
        <v>150</v>
      </c>
      <c r="B64" s="8" t="s">
        <v>210</v>
      </c>
      <c r="C64" s="9"/>
      <c r="D64" s="10" t="s">
        <v>217</v>
      </c>
      <c r="E64" s="11" t="s">
        <v>218</v>
      </c>
      <c r="F64" s="20" t="s">
        <v>36</v>
      </c>
      <c r="G64" s="13"/>
      <c r="H64" s="14">
        <f>IFERROR(IF(M64 &gt; 0, IF(I5 &gt; 0, M64 * (1 - I5), M64), 0), 0)</f>
        <v>35</v>
      </c>
      <c r="I64" s="15">
        <v>24</v>
      </c>
      <c r="J64" s="14">
        <f>IFERROR(IF(AND(G64 &gt; 0, M64 &gt; 0), IF(I5 &gt; 0, G64 * I64 * M64 * (1 - I5), G64 * I64 * M64), 0), 0)</f>
        <v>0</v>
      </c>
      <c r="K64" s="16">
        <v>46035</v>
      </c>
      <c r="L64" s="17" t="s">
        <v>219</v>
      </c>
      <c r="M64" s="18">
        <v>35</v>
      </c>
      <c r="N64" s="19">
        <f t="shared" si="0"/>
        <v>34.299999999999997</v>
      </c>
      <c r="O64" s="19">
        <f t="shared" si="1"/>
        <v>33.25</v>
      </c>
      <c r="P64" s="19">
        <f t="shared" si="2"/>
        <v>32.9</v>
      </c>
    </row>
    <row r="65" spans="1:16" ht="108.6" customHeight="1" x14ac:dyDescent="0.25">
      <c r="A65" s="8" t="s">
        <v>150</v>
      </c>
      <c r="B65" s="8" t="s">
        <v>220</v>
      </c>
      <c r="C65" s="9"/>
      <c r="D65" s="10" t="s">
        <v>221</v>
      </c>
      <c r="E65" s="11" t="s">
        <v>222</v>
      </c>
      <c r="F65" s="20" t="s">
        <v>36</v>
      </c>
      <c r="G65" s="13"/>
      <c r="H65" s="14">
        <f>IFERROR(IF(M65 &gt; 0, IF(I5 &gt; 0, M65 * (1 - I5), M65), 0), 0)</f>
        <v>29.95</v>
      </c>
      <c r="I65" s="15">
        <v>12</v>
      </c>
      <c r="J65" s="14">
        <f>IFERROR(IF(AND(G65 &gt; 0, M65 &gt; 0), IF(I5 &gt; 0, G65 * I65 * M65 * (1 - I5), G65 * I65 * M65), 0), 0)</f>
        <v>0</v>
      </c>
      <c r="K65" s="16">
        <v>46075</v>
      </c>
      <c r="L65" s="17" t="s">
        <v>223</v>
      </c>
      <c r="M65" s="18">
        <v>29.95</v>
      </c>
      <c r="N65" s="19">
        <f t="shared" si="0"/>
        <v>29.350999999999999</v>
      </c>
      <c r="O65" s="19">
        <f t="shared" si="1"/>
        <v>28.452499999999997</v>
      </c>
      <c r="P65" s="19">
        <f t="shared" si="2"/>
        <v>28.152999999999999</v>
      </c>
    </row>
    <row r="66" spans="1:16" ht="108.6" customHeight="1" x14ac:dyDescent="0.25">
      <c r="A66" s="8" t="s">
        <v>150</v>
      </c>
      <c r="B66" s="8" t="s">
        <v>220</v>
      </c>
      <c r="C66" s="9"/>
      <c r="D66" s="10" t="s">
        <v>224</v>
      </c>
      <c r="E66" s="11" t="s">
        <v>225</v>
      </c>
      <c r="F66" s="20" t="s">
        <v>36</v>
      </c>
      <c r="G66" s="13"/>
      <c r="H66" s="14">
        <f>IFERROR(IF(M66 &gt; 0, IF(I5 &gt; 0, M66 * (1 - I5), M66), 0), 0)</f>
        <v>35</v>
      </c>
      <c r="I66" s="15">
        <v>12</v>
      </c>
      <c r="J66" s="14">
        <f>IFERROR(IF(AND(G66 &gt; 0, M66 &gt; 0), IF(I5 &gt; 0, G66 * I66 * M66 * (1 - I5), G66 * I66 * M66), 0), 0)</f>
        <v>0</v>
      </c>
      <c r="K66" s="16">
        <v>45828</v>
      </c>
      <c r="L66" s="17" t="s">
        <v>226</v>
      </c>
      <c r="M66" s="18">
        <v>35</v>
      </c>
      <c r="N66" s="19">
        <f t="shared" si="0"/>
        <v>34.299999999999997</v>
      </c>
      <c r="O66" s="19">
        <f t="shared" si="1"/>
        <v>33.25</v>
      </c>
      <c r="P66" s="19">
        <f t="shared" si="2"/>
        <v>32.9</v>
      </c>
    </row>
    <row r="67" spans="1:16" ht="108.6" customHeight="1" x14ac:dyDescent="0.25">
      <c r="A67" s="8" t="s">
        <v>150</v>
      </c>
      <c r="B67" s="8" t="s">
        <v>220</v>
      </c>
      <c r="C67" s="9"/>
      <c r="D67" s="10" t="s">
        <v>227</v>
      </c>
      <c r="E67" s="11" t="s">
        <v>228</v>
      </c>
      <c r="F67" s="20" t="s">
        <v>36</v>
      </c>
      <c r="G67" s="13"/>
      <c r="H67" s="14">
        <f>IFERROR(IF(M67 &gt; 0, IF(I5 &gt; 0, M67 * (1 - I5), M67), 0), 0)</f>
        <v>35</v>
      </c>
      <c r="I67" s="15">
        <v>12</v>
      </c>
      <c r="J67" s="14">
        <f>IFERROR(IF(AND(G67 &gt; 0, M67 &gt; 0), IF(I5 &gt; 0, G67 * I67 * M67 * (1 - I5), G67 * I67 * M67), 0), 0)</f>
        <v>0</v>
      </c>
      <c r="K67" s="16">
        <v>45832</v>
      </c>
      <c r="L67" s="17" t="s">
        <v>229</v>
      </c>
      <c r="M67" s="18">
        <v>35</v>
      </c>
      <c r="N67" s="19">
        <f t="shared" si="0"/>
        <v>34.299999999999997</v>
      </c>
      <c r="O67" s="19">
        <f t="shared" si="1"/>
        <v>33.25</v>
      </c>
      <c r="P67" s="19">
        <f t="shared" si="2"/>
        <v>32.9</v>
      </c>
    </row>
    <row r="68" spans="1:16" ht="108.6" customHeight="1" x14ac:dyDescent="0.25">
      <c r="A68" s="8" t="s">
        <v>150</v>
      </c>
      <c r="B68" s="8" t="s">
        <v>220</v>
      </c>
      <c r="C68" s="9"/>
      <c r="D68" s="10" t="s">
        <v>230</v>
      </c>
      <c r="E68" s="11" t="s">
        <v>231</v>
      </c>
      <c r="F68" s="20" t="s">
        <v>36</v>
      </c>
      <c r="G68" s="13"/>
      <c r="H68" s="14">
        <f>IFERROR(IF(M68 &gt; 0, IF(I5 &gt; 0, M68 * (1 - I5), M68), 0), 0)</f>
        <v>36.200000000000003</v>
      </c>
      <c r="I68" s="15">
        <v>24</v>
      </c>
      <c r="J68" s="14">
        <f>IFERROR(IF(AND(G68 &gt; 0, M68 &gt; 0), IF(I5 &gt; 0, G68 * I68 * M68 * (1 - I5), G68 * I68 * M68), 0), 0)</f>
        <v>0</v>
      </c>
      <c r="K68" s="16">
        <v>46097</v>
      </c>
      <c r="L68" s="17" t="s">
        <v>232</v>
      </c>
      <c r="M68" s="18">
        <v>36.200000000000003</v>
      </c>
      <c r="N68" s="19">
        <f t="shared" si="0"/>
        <v>35.475999999999999</v>
      </c>
      <c r="O68" s="19">
        <f t="shared" si="1"/>
        <v>34.39</v>
      </c>
      <c r="P68" s="19">
        <f t="shared" si="2"/>
        <v>34.027999999999999</v>
      </c>
    </row>
    <row r="69" spans="1:16" ht="108.6" customHeight="1" x14ac:dyDescent="0.25">
      <c r="A69" s="8" t="s">
        <v>150</v>
      </c>
      <c r="B69" s="8" t="s">
        <v>220</v>
      </c>
      <c r="C69" s="9"/>
      <c r="D69" s="10" t="s">
        <v>233</v>
      </c>
      <c r="E69" s="11" t="s">
        <v>234</v>
      </c>
      <c r="F69" s="20" t="s">
        <v>36</v>
      </c>
      <c r="G69" s="13"/>
      <c r="H69" s="14">
        <f>IFERROR(IF(M69 &gt; 0, IF(I5 &gt; 0, M69 * (1 - I5), M69), 0), 0)</f>
        <v>30.3</v>
      </c>
      <c r="I69" s="15">
        <v>24</v>
      </c>
      <c r="J69" s="14">
        <f>IFERROR(IF(AND(G69 &gt; 0, M69 &gt; 0), IF(I5 &gt; 0, G69 * I69 * M69 * (1 - I5), G69 * I69 * M69), 0), 0)</f>
        <v>0</v>
      </c>
      <c r="K69" s="16">
        <v>46028</v>
      </c>
      <c r="L69" s="17" t="s">
        <v>235</v>
      </c>
      <c r="M69" s="18">
        <v>30.3</v>
      </c>
      <c r="N69" s="19">
        <f t="shared" si="0"/>
        <v>29.693999999999999</v>
      </c>
      <c r="O69" s="19">
        <f t="shared" si="1"/>
        <v>28.785</v>
      </c>
      <c r="P69" s="19">
        <f t="shared" si="2"/>
        <v>28.481999999999999</v>
      </c>
    </row>
    <row r="70" spans="1:16" ht="108.6" customHeight="1" x14ac:dyDescent="0.25">
      <c r="A70" s="8" t="s">
        <v>150</v>
      </c>
      <c r="B70" s="8" t="s">
        <v>220</v>
      </c>
      <c r="C70" s="9"/>
      <c r="D70" s="10" t="s">
        <v>236</v>
      </c>
      <c r="E70" s="11" t="s">
        <v>237</v>
      </c>
      <c r="F70" s="20" t="s">
        <v>36</v>
      </c>
      <c r="G70" s="13"/>
      <c r="H70" s="21">
        <f>IFERROR(IF(M70 &gt; 0, IF(I5 &gt; 0, M70 * (1 - I5), M70), 0), 0)</f>
        <v>33</v>
      </c>
      <c r="I70" s="22">
        <v>24</v>
      </c>
      <c r="J70" s="21">
        <f>IFERROR(IF(AND(G70 &gt; 0, M70 &gt; 0), IF(I5 &gt; 0, G70 * I70 * M70 * (1 - I5), G70 * I70 * M70), 0), 0)</f>
        <v>0</v>
      </c>
      <c r="K70" s="23">
        <v>45642</v>
      </c>
      <c r="L70" s="17" t="s">
        <v>238</v>
      </c>
      <c r="M70" s="18">
        <v>33</v>
      </c>
      <c r="N70" s="19">
        <f t="shared" si="0"/>
        <v>32.339999999999996</v>
      </c>
      <c r="O70" s="19">
        <f t="shared" si="1"/>
        <v>31.349999999999998</v>
      </c>
      <c r="P70" s="19">
        <f t="shared" si="2"/>
        <v>31.02</v>
      </c>
    </row>
    <row r="71" spans="1:16" ht="108.6" customHeight="1" x14ac:dyDescent="0.25">
      <c r="A71" s="8" t="s">
        <v>150</v>
      </c>
      <c r="B71" s="8" t="s">
        <v>220</v>
      </c>
      <c r="C71" s="9"/>
      <c r="D71" s="10" t="s">
        <v>239</v>
      </c>
      <c r="E71" s="11" t="s">
        <v>240</v>
      </c>
      <c r="F71" s="20" t="s">
        <v>36</v>
      </c>
      <c r="G71" s="13"/>
      <c r="H71" s="14">
        <f>IFERROR(IF(M71 &gt; 0, IF(I5 &gt; 0, M71 * (1 - I5), M71), 0), 0)</f>
        <v>33</v>
      </c>
      <c r="I71" s="15">
        <v>24</v>
      </c>
      <c r="J71" s="14">
        <f>IFERROR(IF(AND(G71 &gt; 0, M71 &gt; 0), IF(I5 &gt; 0, G71 * I71 * M71 * (1 - I5), G71 * I71 * M71), 0), 0)</f>
        <v>0</v>
      </c>
      <c r="K71" s="16">
        <v>45797</v>
      </c>
      <c r="L71" s="17" t="s">
        <v>241</v>
      </c>
      <c r="M71" s="18">
        <v>33</v>
      </c>
      <c r="N71" s="19">
        <f t="shared" ref="N71:N134" si="3">IFERROR(IF(M71 &gt; 0, M71 * 0.98, 0), 0)</f>
        <v>32.339999999999996</v>
      </c>
      <c r="O71" s="19">
        <f t="shared" ref="O71:O134" si="4">IFERROR(IF(M71 &gt; 0, M71 * 0.95, 0), 0)</f>
        <v>31.349999999999998</v>
      </c>
      <c r="P71" s="19">
        <f t="shared" ref="P71:P134" si="5">IFERROR(IF(M71 &gt; 0, M71 * 0.94, 0), 0)</f>
        <v>31.02</v>
      </c>
    </row>
    <row r="72" spans="1:16" ht="108.6" customHeight="1" x14ac:dyDescent="0.25">
      <c r="A72" s="8" t="s">
        <v>150</v>
      </c>
      <c r="B72" s="8" t="s">
        <v>220</v>
      </c>
      <c r="C72" s="9"/>
      <c r="D72" s="10" t="s">
        <v>242</v>
      </c>
      <c r="E72" s="11" t="s">
        <v>243</v>
      </c>
      <c r="F72" s="20" t="s">
        <v>36</v>
      </c>
      <c r="G72" s="13"/>
      <c r="H72" s="14">
        <f>IFERROR(IF(M72 &gt; 0, IF(I5 &gt; 0, M72 * (1 - I5), M72), 0), 0)</f>
        <v>18</v>
      </c>
      <c r="I72" s="15">
        <v>24</v>
      </c>
      <c r="J72" s="14">
        <f>IFERROR(IF(AND(G72 &gt; 0, M72 &gt; 0), IF(I5 &gt; 0, G72 * I72 * M72 * (1 - I5), G72 * I72 * M72), 0), 0)</f>
        <v>0</v>
      </c>
      <c r="K72" s="16">
        <v>45902</v>
      </c>
      <c r="L72" s="17" t="s">
        <v>244</v>
      </c>
      <c r="M72" s="18">
        <v>18</v>
      </c>
      <c r="N72" s="19">
        <f t="shared" si="3"/>
        <v>17.64</v>
      </c>
      <c r="O72" s="19">
        <f t="shared" si="4"/>
        <v>17.099999999999998</v>
      </c>
      <c r="P72" s="19">
        <f t="shared" si="5"/>
        <v>16.919999999999998</v>
      </c>
    </row>
    <row r="73" spans="1:16" ht="108.6" customHeight="1" x14ac:dyDescent="0.25">
      <c r="A73" s="8" t="s">
        <v>150</v>
      </c>
      <c r="B73" s="8" t="s">
        <v>220</v>
      </c>
      <c r="C73" s="9"/>
      <c r="D73" s="10" t="s">
        <v>245</v>
      </c>
      <c r="E73" s="11" t="s">
        <v>246</v>
      </c>
      <c r="F73" s="20" t="s">
        <v>36</v>
      </c>
      <c r="G73" s="13"/>
      <c r="H73" s="14">
        <f>IFERROR(IF(M73 &gt; 0, IF(I5 &gt; 0, M73 * (1 - I5), M73), 0), 0)</f>
        <v>20</v>
      </c>
      <c r="I73" s="15">
        <v>24</v>
      </c>
      <c r="J73" s="14">
        <f>IFERROR(IF(AND(G73 &gt; 0, M73 &gt; 0), IF(I5 &gt; 0, G73 * I73 * M73 * (1 - I5), G73 * I73 * M73), 0), 0)</f>
        <v>0</v>
      </c>
      <c r="K73" s="16">
        <v>45807</v>
      </c>
      <c r="L73" s="17" t="s">
        <v>247</v>
      </c>
      <c r="M73" s="18">
        <v>20</v>
      </c>
      <c r="N73" s="19">
        <f t="shared" si="3"/>
        <v>19.600000000000001</v>
      </c>
      <c r="O73" s="19">
        <f t="shared" si="4"/>
        <v>19</v>
      </c>
      <c r="P73" s="19">
        <f t="shared" si="5"/>
        <v>18.799999999999997</v>
      </c>
    </row>
    <row r="74" spans="1:16" ht="108.6" customHeight="1" x14ac:dyDescent="0.25">
      <c r="A74" s="8" t="s">
        <v>150</v>
      </c>
      <c r="B74" s="8" t="s">
        <v>220</v>
      </c>
      <c r="C74" s="9"/>
      <c r="D74" s="10" t="s">
        <v>248</v>
      </c>
      <c r="E74" s="11" t="s">
        <v>249</v>
      </c>
      <c r="F74" s="20" t="s">
        <v>36</v>
      </c>
      <c r="G74" s="13"/>
      <c r="H74" s="14">
        <f>IFERROR(IF(M74 &gt; 0, IF(I5 &gt; 0, M74 * (1 - I5), M74), 0), 0)</f>
        <v>39</v>
      </c>
      <c r="I74" s="15">
        <v>24</v>
      </c>
      <c r="J74" s="14">
        <f>IFERROR(IF(AND(G74 &gt; 0, M74 &gt; 0), IF(I5 &gt; 0, G74 * I74 * M74 * (1 - I5), G74 * I74 * M74), 0), 0)</f>
        <v>0</v>
      </c>
      <c r="K74" s="16">
        <v>45807</v>
      </c>
      <c r="L74" s="17" t="s">
        <v>250</v>
      </c>
      <c r="M74" s="18">
        <v>39</v>
      </c>
      <c r="N74" s="19">
        <f t="shared" si="3"/>
        <v>38.22</v>
      </c>
      <c r="O74" s="19">
        <f t="shared" si="4"/>
        <v>37.049999999999997</v>
      </c>
      <c r="P74" s="19">
        <f t="shared" si="5"/>
        <v>36.659999999999997</v>
      </c>
    </row>
    <row r="75" spans="1:16" ht="108.6" customHeight="1" x14ac:dyDescent="0.25">
      <c r="A75" s="8" t="s">
        <v>150</v>
      </c>
      <c r="B75" s="8" t="s">
        <v>251</v>
      </c>
      <c r="C75" s="9"/>
      <c r="D75" s="10" t="s">
        <v>252</v>
      </c>
      <c r="E75" s="11" t="s">
        <v>253</v>
      </c>
      <c r="F75" s="12" t="s">
        <v>32</v>
      </c>
      <c r="G75" s="13"/>
      <c r="H75" s="14">
        <f>IFERROR(IF(M75 &gt; 0, IF(I5 &gt; 0, M75 * (1 - I5), M75), 0), 0)</f>
        <v>15</v>
      </c>
      <c r="I75" s="15">
        <v>36</v>
      </c>
      <c r="J75" s="14">
        <f>IFERROR(IF(AND(G75 &gt; 0, M75 &gt; 0), IF(I5 &gt; 0, G75 * I75 * M75 * (1 - I5), G75 * I75 * M75), 0), 0)</f>
        <v>0</v>
      </c>
      <c r="K75" s="16">
        <v>45855</v>
      </c>
      <c r="L75" s="17" t="s">
        <v>254</v>
      </c>
      <c r="M75" s="18">
        <v>15</v>
      </c>
      <c r="N75" s="19">
        <f t="shared" si="3"/>
        <v>14.7</v>
      </c>
      <c r="O75" s="19">
        <f t="shared" si="4"/>
        <v>14.25</v>
      </c>
      <c r="P75" s="19">
        <f t="shared" si="5"/>
        <v>14.1</v>
      </c>
    </row>
    <row r="76" spans="1:16" ht="108.6" customHeight="1" x14ac:dyDescent="0.25">
      <c r="A76" s="8" t="s">
        <v>150</v>
      </c>
      <c r="B76" s="8" t="s">
        <v>51</v>
      </c>
      <c r="C76" s="9"/>
      <c r="D76" s="10" t="s">
        <v>255</v>
      </c>
      <c r="E76" s="11" t="s">
        <v>256</v>
      </c>
      <c r="F76" s="20" t="s">
        <v>36</v>
      </c>
      <c r="G76" s="13"/>
      <c r="H76" s="14">
        <f>IFERROR(IF(M76 &gt; 0, IF(I5 &gt; 0, M76 * (1 - I5), M76), 0), 0)</f>
        <v>51</v>
      </c>
      <c r="I76" s="15">
        <v>24</v>
      </c>
      <c r="J76" s="14">
        <f>IFERROR(IF(AND(G76 &gt; 0, M76 &gt; 0), IF(I5 &gt; 0, G76 * I76 * M76 * (1 - I5), G76 * I76 * M76), 0), 0)</f>
        <v>0</v>
      </c>
      <c r="K76" s="16">
        <v>45746</v>
      </c>
      <c r="L76" s="17" t="s">
        <v>257</v>
      </c>
      <c r="M76" s="18">
        <v>51</v>
      </c>
      <c r="N76" s="19">
        <f t="shared" si="3"/>
        <v>49.98</v>
      </c>
      <c r="O76" s="19">
        <f t="shared" si="4"/>
        <v>48.449999999999996</v>
      </c>
      <c r="P76" s="19">
        <f t="shared" si="5"/>
        <v>47.94</v>
      </c>
    </row>
    <row r="77" spans="1:16" ht="108.6" customHeight="1" x14ac:dyDescent="0.25">
      <c r="A77" s="8" t="s">
        <v>150</v>
      </c>
      <c r="B77" s="8" t="s">
        <v>258</v>
      </c>
      <c r="C77" s="9"/>
      <c r="D77" s="10" t="s">
        <v>259</v>
      </c>
      <c r="E77" s="11" t="s">
        <v>260</v>
      </c>
      <c r="F77" s="20" t="s">
        <v>36</v>
      </c>
      <c r="G77" s="13"/>
      <c r="H77" s="14">
        <f>IFERROR(IF(M77 &gt; 0, IF(I5 &gt; 0, M77 * (1 - I5), M77), 0), 0)</f>
        <v>55</v>
      </c>
      <c r="I77" s="15">
        <v>24</v>
      </c>
      <c r="J77" s="14">
        <f>IFERROR(IF(AND(G77 &gt; 0, M77 &gt; 0), IF(I5 &gt; 0, G77 * I77 * M77 * (1 - I5), G77 * I77 * M77), 0), 0)</f>
        <v>0</v>
      </c>
      <c r="K77" s="16">
        <v>46184</v>
      </c>
      <c r="L77" s="17" t="s">
        <v>261</v>
      </c>
      <c r="M77" s="18">
        <v>55</v>
      </c>
      <c r="N77" s="19">
        <f t="shared" si="3"/>
        <v>53.9</v>
      </c>
      <c r="O77" s="19">
        <f t="shared" si="4"/>
        <v>52.25</v>
      </c>
      <c r="P77" s="19">
        <f t="shared" si="5"/>
        <v>51.699999999999996</v>
      </c>
    </row>
    <row r="78" spans="1:16" ht="108.6" customHeight="1" x14ac:dyDescent="0.25">
      <c r="A78" s="8" t="s">
        <v>150</v>
      </c>
      <c r="B78" s="8" t="s">
        <v>258</v>
      </c>
      <c r="C78" s="9"/>
      <c r="D78" s="10" t="s">
        <v>262</v>
      </c>
      <c r="E78" s="11" t="s">
        <v>263</v>
      </c>
      <c r="F78" s="20" t="s">
        <v>36</v>
      </c>
      <c r="G78" s="13"/>
      <c r="H78" s="14">
        <f>IFERROR(IF(M78 &gt; 0, IF(I5 &gt; 0, M78 * (1 - I5), M78), 0), 0)</f>
        <v>55</v>
      </c>
      <c r="I78" s="15">
        <v>24</v>
      </c>
      <c r="J78" s="14">
        <f>IFERROR(IF(AND(G78 &gt; 0, M78 &gt; 0), IF(I5 &gt; 0, G78 * I78 * M78 * (1 - I5), G78 * I78 * M78), 0), 0)</f>
        <v>0</v>
      </c>
      <c r="K78" s="16">
        <v>46184</v>
      </c>
      <c r="L78" s="17" t="s">
        <v>264</v>
      </c>
      <c r="M78" s="18">
        <v>55</v>
      </c>
      <c r="N78" s="19">
        <f t="shared" si="3"/>
        <v>53.9</v>
      </c>
      <c r="O78" s="19">
        <f t="shared" si="4"/>
        <v>52.25</v>
      </c>
      <c r="P78" s="19">
        <f t="shared" si="5"/>
        <v>51.699999999999996</v>
      </c>
    </row>
    <row r="79" spans="1:16" ht="108.6" customHeight="1" x14ac:dyDescent="0.25">
      <c r="A79" s="8" t="s">
        <v>150</v>
      </c>
      <c r="B79" s="8" t="s">
        <v>258</v>
      </c>
      <c r="C79" s="9"/>
      <c r="D79" s="10" t="s">
        <v>265</v>
      </c>
      <c r="E79" s="11" t="s">
        <v>266</v>
      </c>
      <c r="F79" s="20" t="s">
        <v>36</v>
      </c>
      <c r="G79" s="13"/>
      <c r="H79" s="14">
        <f>IFERROR(IF(M79 &gt; 0, IF(I5 &gt; 0, M79 * (1 - I5), M79), 0), 0)</f>
        <v>55</v>
      </c>
      <c r="I79" s="15">
        <v>24</v>
      </c>
      <c r="J79" s="14">
        <f>IFERROR(IF(AND(G79 &gt; 0, M79 &gt; 0), IF(I5 &gt; 0, G79 * I79 * M79 * (1 - I5), G79 * I79 * M79), 0), 0)</f>
        <v>0</v>
      </c>
      <c r="K79" s="16">
        <v>46184</v>
      </c>
      <c r="L79" s="17" t="s">
        <v>267</v>
      </c>
      <c r="M79" s="18">
        <v>55</v>
      </c>
      <c r="N79" s="19">
        <f t="shared" si="3"/>
        <v>53.9</v>
      </c>
      <c r="O79" s="19">
        <f t="shared" si="4"/>
        <v>52.25</v>
      </c>
      <c r="P79" s="19">
        <f t="shared" si="5"/>
        <v>51.699999999999996</v>
      </c>
    </row>
    <row r="80" spans="1:16" ht="108.6" customHeight="1" x14ac:dyDescent="0.25">
      <c r="A80" s="8" t="s">
        <v>150</v>
      </c>
      <c r="B80" s="8" t="s">
        <v>258</v>
      </c>
      <c r="C80" s="9"/>
      <c r="D80" s="10" t="s">
        <v>268</v>
      </c>
      <c r="E80" s="11" t="s">
        <v>269</v>
      </c>
      <c r="F80" s="20" t="s">
        <v>36</v>
      </c>
      <c r="G80" s="13"/>
      <c r="H80" s="14">
        <f>IFERROR(IF(M80 &gt; 0, IF(I5 &gt; 0, M80 * (1 - I5), M80), 0), 0)</f>
        <v>55</v>
      </c>
      <c r="I80" s="15">
        <v>24</v>
      </c>
      <c r="J80" s="14">
        <f>IFERROR(IF(AND(G80 &gt; 0, M80 &gt; 0), IF(I5 &gt; 0, G80 * I80 * M80 * (1 - I5), G80 * I80 * M80), 0), 0)</f>
        <v>0</v>
      </c>
      <c r="K80" s="16">
        <v>46115</v>
      </c>
      <c r="L80" s="17" t="s">
        <v>270</v>
      </c>
      <c r="M80" s="18">
        <v>55</v>
      </c>
      <c r="N80" s="19">
        <f t="shared" si="3"/>
        <v>53.9</v>
      </c>
      <c r="O80" s="19">
        <f t="shared" si="4"/>
        <v>52.25</v>
      </c>
      <c r="P80" s="19">
        <f t="shared" si="5"/>
        <v>51.699999999999996</v>
      </c>
    </row>
    <row r="81" spans="1:16" ht="108.6" customHeight="1" x14ac:dyDescent="0.25">
      <c r="A81" s="8" t="s">
        <v>150</v>
      </c>
      <c r="B81" s="8" t="s">
        <v>258</v>
      </c>
      <c r="C81" s="9"/>
      <c r="D81" s="10" t="s">
        <v>271</v>
      </c>
      <c r="E81" s="11" t="s">
        <v>272</v>
      </c>
      <c r="F81" s="20" t="s">
        <v>36</v>
      </c>
      <c r="G81" s="13"/>
      <c r="H81" s="14">
        <f>IFERROR(IF(M81 &gt; 0, IF(I5 &gt; 0, M81 * (1 - I5), M81), 0), 0)</f>
        <v>55</v>
      </c>
      <c r="I81" s="15">
        <v>24</v>
      </c>
      <c r="J81" s="14">
        <f>IFERROR(IF(AND(G81 &gt; 0, M81 &gt; 0), IF(I5 &gt; 0, G81 * I81 * M81 * (1 - I5), G81 * I81 * M81), 0), 0)</f>
        <v>0</v>
      </c>
      <c r="K81" s="16">
        <v>46184</v>
      </c>
      <c r="L81" s="17" t="s">
        <v>273</v>
      </c>
      <c r="M81" s="18">
        <v>55</v>
      </c>
      <c r="N81" s="19">
        <f t="shared" si="3"/>
        <v>53.9</v>
      </c>
      <c r="O81" s="19">
        <f t="shared" si="4"/>
        <v>52.25</v>
      </c>
      <c r="P81" s="19">
        <f t="shared" si="5"/>
        <v>51.699999999999996</v>
      </c>
    </row>
    <row r="82" spans="1:16" ht="108.6" customHeight="1" x14ac:dyDescent="0.25">
      <c r="A82" s="8" t="s">
        <v>150</v>
      </c>
      <c r="B82" s="8" t="s">
        <v>162</v>
      </c>
      <c r="C82" s="9"/>
      <c r="D82" s="10" t="s">
        <v>274</v>
      </c>
      <c r="E82" s="11" t="s">
        <v>275</v>
      </c>
      <c r="F82" s="20" t="s">
        <v>36</v>
      </c>
      <c r="G82" s="13"/>
      <c r="H82" s="14">
        <f>IFERROR(IF(M82 &gt; 0, IF(I5 &gt; 0, M82 * (1 - I5), M82), 0), 0)</f>
        <v>21.4</v>
      </c>
      <c r="I82" s="15">
        <v>24</v>
      </c>
      <c r="J82" s="14">
        <f>IFERROR(IF(AND(G82 &gt; 0, M82 &gt; 0), IF(I5 &gt; 0, G82 * I82 * M82 * (1 - I5), G82 * I82 * M82), 0), 0)</f>
        <v>0</v>
      </c>
      <c r="K82" s="16">
        <v>45942</v>
      </c>
      <c r="L82" s="17" t="s">
        <v>276</v>
      </c>
      <c r="M82" s="18">
        <v>21.4</v>
      </c>
      <c r="N82" s="19">
        <f t="shared" si="3"/>
        <v>20.971999999999998</v>
      </c>
      <c r="O82" s="19">
        <f t="shared" si="4"/>
        <v>20.329999999999998</v>
      </c>
      <c r="P82" s="19">
        <f t="shared" si="5"/>
        <v>20.115999999999996</v>
      </c>
    </row>
    <row r="83" spans="1:16" ht="108.6" customHeight="1" x14ac:dyDescent="0.25">
      <c r="A83" s="8" t="s">
        <v>150</v>
      </c>
      <c r="B83" s="8" t="s">
        <v>162</v>
      </c>
      <c r="C83" s="9"/>
      <c r="D83" s="10" t="s">
        <v>277</v>
      </c>
      <c r="E83" s="11" t="s">
        <v>278</v>
      </c>
      <c r="F83" s="20" t="s">
        <v>36</v>
      </c>
      <c r="G83" s="13"/>
      <c r="H83" s="14">
        <f>IFERROR(IF(M83 &gt; 0, IF(I5 &gt; 0, M83 * (1 - I5), M83), 0), 0)</f>
        <v>21.4</v>
      </c>
      <c r="I83" s="15">
        <v>24</v>
      </c>
      <c r="J83" s="14">
        <f>IFERROR(IF(AND(G83 &gt; 0, M83 &gt; 0), IF(I5 &gt; 0, G83 * I83 * M83 * (1 - I5), G83 * I83 * M83), 0), 0)</f>
        <v>0</v>
      </c>
      <c r="K83" s="16">
        <v>45929</v>
      </c>
      <c r="L83" s="17" t="s">
        <v>279</v>
      </c>
      <c r="M83" s="18">
        <v>21.4</v>
      </c>
      <c r="N83" s="19">
        <f t="shared" si="3"/>
        <v>20.971999999999998</v>
      </c>
      <c r="O83" s="19">
        <f t="shared" si="4"/>
        <v>20.329999999999998</v>
      </c>
      <c r="P83" s="19">
        <f t="shared" si="5"/>
        <v>20.115999999999996</v>
      </c>
    </row>
    <row r="84" spans="1:16" ht="108.6" customHeight="1" x14ac:dyDescent="0.25">
      <c r="A84" s="8" t="s">
        <v>150</v>
      </c>
      <c r="B84" s="8" t="s">
        <v>162</v>
      </c>
      <c r="C84" s="9"/>
      <c r="D84" s="10" t="s">
        <v>280</v>
      </c>
      <c r="E84" s="11" t="s">
        <v>281</v>
      </c>
      <c r="F84" s="20" t="s">
        <v>36</v>
      </c>
      <c r="G84" s="13"/>
      <c r="H84" s="14">
        <f>IFERROR(IF(M84 &gt; 0, IF(I5 &gt; 0, M84 * (1 - I5), M84), 0), 0)</f>
        <v>25.65</v>
      </c>
      <c r="I84" s="15">
        <v>24</v>
      </c>
      <c r="J84" s="14">
        <f>IFERROR(IF(AND(G84 &gt; 0, M84 &gt; 0), IF(I5 &gt; 0, G84 * I84 * M84 * (1 - I5), G84 * I84 * M84), 0), 0)</f>
        <v>0</v>
      </c>
      <c r="K84" s="16">
        <v>45694</v>
      </c>
      <c r="L84" s="17" t="s">
        <v>282</v>
      </c>
      <c r="M84" s="18">
        <v>25.65</v>
      </c>
      <c r="N84" s="19">
        <f t="shared" si="3"/>
        <v>25.136999999999997</v>
      </c>
      <c r="O84" s="19">
        <f t="shared" si="4"/>
        <v>24.367499999999996</v>
      </c>
      <c r="P84" s="19">
        <f t="shared" si="5"/>
        <v>24.110999999999997</v>
      </c>
    </row>
    <row r="85" spans="1:16" ht="108.6" customHeight="1" x14ac:dyDescent="0.25">
      <c r="A85" s="8" t="s">
        <v>150</v>
      </c>
      <c r="B85" s="8" t="s">
        <v>162</v>
      </c>
      <c r="C85" s="9"/>
      <c r="D85" s="10" t="s">
        <v>283</v>
      </c>
      <c r="E85" s="11" t="s">
        <v>284</v>
      </c>
      <c r="F85" s="20" t="s">
        <v>36</v>
      </c>
      <c r="G85" s="13"/>
      <c r="H85" s="14">
        <f>IFERROR(IF(M85 &gt; 0, IF(I5 &gt; 0, M85 * (1 - I5), M85), 0), 0)</f>
        <v>25.65</v>
      </c>
      <c r="I85" s="15">
        <v>24</v>
      </c>
      <c r="J85" s="14">
        <f>IFERROR(IF(AND(G85 &gt; 0, M85 &gt; 0), IF(I5 &gt; 0, G85 * I85 * M85 * (1 - I5), G85 * I85 * M85), 0), 0)</f>
        <v>0</v>
      </c>
      <c r="K85" s="16">
        <v>45821</v>
      </c>
      <c r="L85" s="17" t="s">
        <v>285</v>
      </c>
      <c r="M85" s="18">
        <v>25.65</v>
      </c>
      <c r="N85" s="19">
        <f t="shared" si="3"/>
        <v>25.136999999999997</v>
      </c>
      <c r="O85" s="19">
        <f t="shared" si="4"/>
        <v>24.367499999999996</v>
      </c>
      <c r="P85" s="19">
        <f t="shared" si="5"/>
        <v>24.110999999999997</v>
      </c>
    </row>
    <row r="86" spans="1:16" ht="108.6" customHeight="1" x14ac:dyDescent="0.25">
      <c r="A86" s="8" t="s">
        <v>150</v>
      </c>
      <c r="B86" s="8" t="s">
        <v>162</v>
      </c>
      <c r="C86" s="9"/>
      <c r="D86" s="10" t="s">
        <v>286</v>
      </c>
      <c r="E86" s="11" t="s">
        <v>287</v>
      </c>
      <c r="F86" s="20" t="s">
        <v>36</v>
      </c>
      <c r="G86" s="13"/>
      <c r="H86" s="14">
        <f>IFERROR(IF(M86 &gt; 0, IF(I5 &gt; 0, M86 * (1 - I5), M86), 0), 0)</f>
        <v>25.65</v>
      </c>
      <c r="I86" s="15">
        <v>24</v>
      </c>
      <c r="J86" s="14">
        <f>IFERROR(IF(AND(G86 &gt; 0, M86 &gt; 0), IF(I5 &gt; 0, G86 * I86 * M86 * (1 - I5), G86 * I86 * M86), 0), 0)</f>
        <v>0</v>
      </c>
      <c r="K86" s="16">
        <v>45696</v>
      </c>
      <c r="L86" s="17" t="s">
        <v>288</v>
      </c>
      <c r="M86" s="18">
        <v>25.65</v>
      </c>
      <c r="N86" s="19">
        <f t="shared" si="3"/>
        <v>25.136999999999997</v>
      </c>
      <c r="O86" s="19">
        <f t="shared" si="4"/>
        <v>24.367499999999996</v>
      </c>
      <c r="P86" s="19">
        <f t="shared" si="5"/>
        <v>24.110999999999997</v>
      </c>
    </row>
    <row r="87" spans="1:16" ht="108.6" customHeight="1" x14ac:dyDescent="0.25">
      <c r="A87" s="8" t="s">
        <v>150</v>
      </c>
      <c r="B87" s="8" t="s">
        <v>162</v>
      </c>
      <c r="C87" s="9"/>
      <c r="D87" s="10" t="s">
        <v>289</v>
      </c>
      <c r="E87" s="11" t="s">
        <v>290</v>
      </c>
      <c r="F87" s="20" t="s">
        <v>36</v>
      </c>
      <c r="G87" s="13"/>
      <c r="H87" s="14">
        <f>IFERROR(IF(M87 &gt; 0, IF(I5 &gt; 0, M87 * (1 - I5), M87), 0), 0)</f>
        <v>25.65</v>
      </c>
      <c r="I87" s="15">
        <v>24</v>
      </c>
      <c r="J87" s="14">
        <f>IFERROR(IF(AND(G87 &gt; 0, M87 &gt; 0), IF(I5 &gt; 0, G87 * I87 * M87 * (1 - I5), G87 * I87 * M87), 0), 0)</f>
        <v>0</v>
      </c>
      <c r="K87" s="16">
        <v>45822</v>
      </c>
      <c r="L87" s="17" t="s">
        <v>291</v>
      </c>
      <c r="M87" s="18">
        <v>25.65</v>
      </c>
      <c r="N87" s="19">
        <f t="shared" si="3"/>
        <v>25.136999999999997</v>
      </c>
      <c r="O87" s="19">
        <f t="shared" si="4"/>
        <v>24.367499999999996</v>
      </c>
      <c r="P87" s="19">
        <f t="shared" si="5"/>
        <v>24.110999999999997</v>
      </c>
    </row>
    <row r="88" spans="1:16" ht="108.6" customHeight="1" x14ac:dyDescent="0.25">
      <c r="A88" s="8" t="s">
        <v>150</v>
      </c>
      <c r="B88" s="8" t="s">
        <v>162</v>
      </c>
      <c r="C88" s="9"/>
      <c r="D88" s="10" t="s">
        <v>292</v>
      </c>
      <c r="E88" s="11" t="s">
        <v>293</v>
      </c>
      <c r="F88" s="20" t="s">
        <v>36</v>
      </c>
      <c r="G88" s="13"/>
      <c r="H88" s="14">
        <f>IFERROR(IF(M88 &gt; 0, IF(I5 &gt; 0, M88 * (1 - I5), M88), 0), 0)</f>
        <v>25.65</v>
      </c>
      <c r="I88" s="15">
        <v>24</v>
      </c>
      <c r="J88" s="14">
        <f>IFERROR(IF(AND(G88 &gt; 0, M88 &gt; 0), IF(I5 &gt; 0, G88 * I88 * M88 * (1 - I5), G88 * I88 * M88), 0), 0)</f>
        <v>0</v>
      </c>
      <c r="K88" s="16">
        <v>45787</v>
      </c>
      <c r="L88" s="17" t="s">
        <v>294</v>
      </c>
      <c r="M88" s="18">
        <v>25.65</v>
      </c>
      <c r="N88" s="19">
        <f t="shared" si="3"/>
        <v>25.136999999999997</v>
      </c>
      <c r="O88" s="19">
        <f t="shared" si="4"/>
        <v>24.367499999999996</v>
      </c>
      <c r="P88" s="19">
        <f t="shared" si="5"/>
        <v>24.110999999999997</v>
      </c>
    </row>
    <row r="89" spans="1:16" ht="108.6" customHeight="1" x14ac:dyDescent="0.25">
      <c r="A89" s="8" t="s">
        <v>150</v>
      </c>
      <c r="B89" s="8" t="s">
        <v>162</v>
      </c>
      <c r="C89" s="9"/>
      <c r="D89" s="10" t="s">
        <v>295</v>
      </c>
      <c r="E89" s="11" t="s">
        <v>296</v>
      </c>
      <c r="F89" s="20" t="s">
        <v>36</v>
      </c>
      <c r="G89" s="13"/>
      <c r="H89" s="14">
        <f>IFERROR(IF(M89 &gt; 0, IF(I5 &gt; 0, M89 * (1 - I5), M89), 0), 0)</f>
        <v>121.3</v>
      </c>
      <c r="I89" s="15">
        <v>24</v>
      </c>
      <c r="J89" s="14">
        <f>IFERROR(IF(AND(G89 &gt; 0, M89 &gt; 0), IF(I5 &gt; 0, G89 * I89 * M89 * (1 - I5), G89 * I89 * M89), 0), 0)</f>
        <v>0</v>
      </c>
      <c r="K89" s="16">
        <v>46292</v>
      </c>
      <c r="L89" s="17" t="s">
        <v>297</v>
      </c>
      <c r="M89" s="18">
        <v>121.3</v>
      </c>
      <c r="N89" s="19">
        <f t="shared" si="3"/>
        <v>118.874</v>
      </c>
      <c r="O89" s="19">
        <f t="shared" si="4"/>
        <v>115.23499999999999</v>
      </c>
      <c r="P89" s="19">
        <f t="shared" si="5"/>
        <v>114.02199999999999</v>
      </c>
    </row>
    <row r="90" spans="1:16" ht="108.6" customHeight="1" x14ac:dyDescent="0.25">
      <c r="A90" s="8" t="s">
        <v>150</v>
      </c>
      <c r="B90" s="8" t="s">
        <v>162</v>
      </c>
      <c r="C90" s="9"/>
      <c r="D90" s="10" t="s">
        <v>298</v>
      </c>
      <c r="E90" s="11" t="s">
        <v>299</v>
      </c>
      <c r="F90" s="20" t="s">
        <v>36</v>
      </c>
      <c r="G90" s="13"/>
      <c r="H90" s="14">
        <f>IFERROR(IF(M90 &gt; 0, IF(I5 &gt; 0, M90 * (1 - I5), M90), 0), 0)</f>
        <v>121.3</v>
      </c>
      <c r="I90" s="15">
        <v>24</v>
      </c>
      <c r="J90" s="14">
        <f>IFERROR(IF(AND(G90 &gt; 0, M90 &gt; 0), IF(I5 &gt; 0, G90 * I90 * M90 * (1 - I5), G90 * I90 * M90), 0), 0)</f>
        <v>0</v>
      </c>
      <c r="K90" s="16">
        <v>46292</v>
      </c>
      <c r="L90" s="17" t="s">
        <v>300</v>
      </c>
      <c r="M90" s="18">
        <v>121.3</v>
      </c>
      <c r="N90" s="19">
        <f t="shared" si="3"/>
        <v>118.874</v>
      </c>
      <c r="O90" s="19">
        <f t="shared" si="4"/>
        <v>115.23499999999999</v>
      </c>
      <c r="P90" s="19">
        <f t="shared" si="5"/>
        <v>114.02199999999999</v>
      </c>
    </row>
    <row r="91" spans="1:16" ht="108.6" customHeight="1" x14ac:dyDescent="0.25">
      <c r="A91" s="8" t="s">
        <v>150</v>
      </c>
      <c r="B91" s="8" t="s">
        <v>162</v>
      </c>
      <c r="C91" s="9"/>
      <c r="D91" s="10" t="s">
        <v>301</v>
      </c>
      <c r="E91" s="11" t="s">
        <v>302</v>
      </c>
      <c r="F91" s="20" t="s">
        <v>36</v>
      </c>
      <c r="G91" s="13"/>
      <c r="H91" s="14">
        <f>IFERROR(IF(M91 &gt; 0, IF(I5 &gt; 0, M91 * (1 - I5), M91), 0), 0)</f>
        <v>121.3</v>
      </c>
      <c r="I91" s="15">
        <v>24</v>
      </c>
      <c r="J91" s="14">
        <f>IFERROR(IF(AND(G91 &gt; 0, M91 &gt; 0), IF(I5 &gt; 0, G91 * I91 * M91 * (1 - I5), G91 * I91 * M91), 0), 0)</f>
        <v>0</v>
      </c>
      <c r="K91" s="16">
        <v>46292</v>
      </c>
      <c r="L91" s="17" t="s">
        <v>303</v>
      </c>
      <c r="M91" s="18">
        <v>121.3</v>
      </c>
      <c r="N91" s="19">
        <f t="shared" si="3"/>
        <v>118.874</v>
      </c>
      <c r="O91" s="19">
        <f t="shared" si="4"/>
        <v>115.23499999999999</v>
      </c>
      <c r="P91" s="19">
        <f t="shared" si="5"/>
        <v>114.02199999999999</v>
      </c>
    </row>
    <row r="92" spans="1:16" ht="108.6" customHeight="1" x14ac:dyDescent="0.25">
      <c r="A92" s="8" t="s">
        <v>150</v>
      </c>
      <c r="B92" s="8" t="s">
        <v>304</v>
      </c>
      <c r="C92" s="9"/>
      <c r="D92" s="10" t="s">
        <v>305</v>
      </c>
      <c r="E92" s="11" t="s">
        <v>306</v>
      </c>
      <c r="F92" s="20" t="s">
        <v>36</v>
      </c>
      <c r="G92" s="13"/>
      <c r="H92" s="14">
        <f>IFERROR(IF(M92 &gt; 0, IF(I5 &gt; 0, M92 * (1 - I5), M92), 0), 0)</f>
        <v>41</v>
      </c>
      <c r="I92" s="15">
        <v>24</v>
      </c>
      <c r="J92" s="14">
        <f>IFERROR(IF(AND(G92 &gt; 0, M92 &gt; 0), IF(I5 &gt; 0, G92 * I92 * M92 * (1 - I5), G92 * I92 * M92), 0), 0)</f>
        <v>0</v>
      </c>
      <c r="K92" s="16">
        <v>46131</v>
      </c>
      <c r="L92" s="17" t="s">
        <v>307</v>
      </c>
      <c r="M92" s="18">
        <v>41</v>
      </c>
      <c r="N92" s="19">
        <f t="shared" si="3"/>
        <v>40.18</v>
      </c>
      <c r="O92" s="19">
        <f t="shared" si="4"/>
        <v>38.949999999999996</v>
      </c>
      <c r="P92" s="19">
        <f t="shared" si="5"/>
        <v>38.54</v>
      </c>
    </row>
    <row r="93" spans="1:16" ht="108.6" customHeight="1" x14ac:dyDescent="0.25">
      <c r="A93" s="8" t="s">
        <v>150</v>
      </c>
      <c r="B93" s="8" t="s">
        <v>304</v>
      </c>
      <c r="C93" s="9"/>
      <c r="D93" s="10" t="s">
        <v>308</v>
      </c>
      <c r="E93" s="11" t="s">
        <v>309</v>
      </c>
      <c r="F93" s="20" t="s">
        <v>36</v>
      </c>
      <c r="G93" s="13"/>
      <c r="H93" s="14">
        <f>IFERROR(IF(M93 &gt; 0, IF(I5 &gt; 0, M93 * (1 - I5), M93), 0), 0)</f>
        <v>41</v>
      </c>
      <c r="I93" s="15">
        <v>24</v>
      </c>
      <c r="J93" s="14">
        <f>IFERROR(IF(AND(G93 &gt; 0, M93 &gt; 0), IF(I5 &gt; 0, G93 * I93 * M93 * (1 - I5), G93 * I93 * M93), 0), 0)</f>
        <v>0</v>
      </c>
      <c r="K93" s="16">
        <v>46131</v>
      </c>
      <c r="L93" s="17" t="s">
        <v>310</v>
      </c>
      <c r="M93" s="18">
        <v>41</v>
      </c>
      <c r="N93" s="19">
        <f t="shared" si="3"/>
        <v>40.18</v>
      </c>
      <c r="O93" s="19">
        <f t="shared" si="4"/>
        <v>38.949999999999996</v>
      </c>
      <c r="P93" s="19">
        <f t="shared" si="5"/>
        <v>38.54</v>
      </c>
    </row>
    <row r="94" spans="1:16" ht="108.6" customHeight="1" x14ac:dyDescent="0.25">
      <c r="A94" s="8" t="s">
        <v>150</v>
      </c>
      <c r="B94" s="8" t="s">
        <v>220</v>
      </c>
      <c r="C94" s="9"/>
      <c r="D94" s="10" t="s">
        <v>311</v>
      </c>
      <c r="E94" s="11" t="s">
        <v>312</v>
      </c>
      <c r="F94" s="12" t="s">
        <v>32</v>
      </c>
      <c r="G94" s="13"/>
      <c r="H94" s="14">
        <f>IFERROR(IF(M94 &gt; 0, IF(I5 &gt; 0, M94 * (1 - I5), M94), 0), 0)</f>
        <v>184</v>
      </c>
      <c r="I94" s="15">
        <v>12</v>
      </c>
      <c r="J94" s="14">
        <f>IFERROR(IF(AND(G94 &gt; 0, M94 &gt; 0), IF(I5 &gt; 0, G94 * I94 * M94 * (1 - I5), G94 * I94 * M94), 0), 0)</f>
        <v>0</v>
      </c>
      <c r="K94" s="16">
        <v>45654</v>
      </c>
      <c r="L94" s="17" t="s">
        <v>313</v>
      </c>
      <c r="M94" s="18">
        <v>184</v>
      </c>
      <c r="N94" s="19">
        <f t="shared" si="3"/>
        <v>180.32</v>
      </c>
      <c r="O94" s="19">
        <f t="shared" si="4"/>
        <v>174.79999999999998</v>
      </c>
      <c r="P94" s="19">
        <f t="shared" si="5"/>
        <v>172.95999999999998</v>
      </c>
    </row>
    <row r="95" spans="1:16" ht="108.6" customHeight="1" x14ac:dyDescent="0.25">
      <c r="A95" s="8" t="s">
        <v>314</v>
      </c>
      <c r="B95" s="8" t="s">
        <v>315</v>
      </c>
      <c r="C95" s="9"/>
      <c r="D95" s="10" t="s">
        <v>316</v>
      </c>
      <c r="E95" s="11" t="s">
        <v>317</v>
      </c>
      <c r="F95" s="20" t="s">
        <v>36</v>
      </c>
      <c r="G95" s="13"/>
      <c r="H95" s="14">
        <f>IFERROR(IF(M95 &gt; 0, IF(I5 &gt; 0, M95 * (1 - I5), M95), 0), 0)</f>
        <v>150</v>
      </c>
      <c r="I95" s="15">
        <v>12</v>
      </c>
      <c r="J95" s="14">
        <f>IFERROR(IF(AND(G95 &gt; 0, M95 &gt; 0), IF(I5 &gt; 0, G95 * I95 * M95 * (1 - I5), G95 * I95 * M95), 0), 0)</f>
        <v>0</v>
      </c>
      <c r="K95" s="16">
        <v>45960</v>
      </c>
      <c r="L95" s="17" t="s">
        <v>318</v>
      </c>
      <c r="M95" s="18">
        <v>150</v>
      </c>
      <c r="N95" s="19">
        <f t="shared" si="3"/>
        <v>147</v>
      </c>
      <c r="O95" s="19">
        <f t="shared" si="4"/>
        <v>142.5</v>
      </c>
      <c r="P95" s="19">
        <f t="shared" si="5"/>
        <v>141</v>
      </c>
    </row>
    <row r="96" spans="1:16" ht="108.6" customHeight="1" x14ac:dyDescent="0.25">
      <c r="A96" s="8" t="s">
        <v>314</v>
      </c>
      <c r="B96" s="8" t="s">
        <v>315</v>
      </c>
      <c r="C96" s="9"/>
      <c r="D96" s="10" t="s">
        <v>319</v>
      </c>
      <c r="E96" s="11" t="s">
        <v>320</v>
      </c>
      <c r="F96" s="20" t="s">
        <v>36</v>
      </c>
      <c r="G96" s="13"/>
      <c r="H96" s="14">
        <f>IFERROR(IF(M96 &gt; 0, IF(I5 &gt; 0, M96 * (1 - I5), M96), 0), 0)</f>
        <v>150.05000000000001</v>
      </c>
      <c r="I96" s="15">
        <v>12</v>
      </c>
      <c r="J96" s="14">
        <f>IFERROR(IF(AND(G96 &gt; 0, M96 &gt; 0), IF(I5 &gt; 0, G96 * I96 * M96 * (1 - I5), G96 * I96 * M96), 0), 0)</f>
        <v>0</v>
      </c>
      <c r="K96" s="16">
        <v>46052</v>
      </c>
      <c r="L96" s="17" t="s">
        <v>321</v>
      </c>
      <c r="M96" s="18">
        <v>150.05000000000001</v>
      </c>
      <c r="N96" s="19">
        <f t="shared" si="3"/>
        <v>147.04900000000001</v>
      </c>
      <c r="O96" s="19">
        <f t="shared" si="4"/>
        <v>142.54750000000001</v>
      </c>
      <c r="P96" s="19">
        <f t="shared" si="5"/>
        <v>141.047</v>
      </c>
    </row>
    <row r="97" spans="1:16" ht="108.6" customHeight="1" x14ac:dyDescent="0.25">
      <c r="A97" s="8" t="s">
        <v>314</v>
      </c>
      <c r="B97" s="8" t="s">
        <v>315</v>
      </c>
      <c r="C97" s="9"/>
      <c r="D97" s="10" t="s">
        <v>322</v>
      </c>
      <c r="E97" s="11" t="s">
        <v>323</v>
      </c>
      <c r="F97" s="20" t="s">
        <v>36</v>
      </c>
      <c r="G97" s="13"/>
      <c r="H97" s="14">
        <f>IFERROR(IF(M97 &gt; 0, IF(I5 &gt; 0, M97 * (1 - I5), M97), 0), 0)</f>
        <v>150.05000000000001</v>
      </c>
      <c r="I97" s="15">
        <v>12</v>
      </c>
      <c r="J97" s="14">
        <f>IFERROR(IF(AND(G97 &gt; 0, M97 &gt; 0), IF(I5 &gt; 0, G97 * I97 * M97 * (1 - I5), G97 * I97 * M97), 0), 0)</f>
        <v>0</v>
      </c>
      <c r="K97" s="16">
        <v>45960</v>
      </c>
      <c r="L97" s="17" t="s">
        <v>324</v>
      </c>
      <c r="M97" s="18">
        <v>150.05000000000001</v>
      </c>
      <c r="N97" s="19">
        <f t="shared" si="3"/>
        <v>147.04900000000001</v>
      </c>
      <c r="O97" s="19">
        <f t="shared" si="4"/>
        <v>142.54750000000001</v>
      </c>
      <c r="P97" s="19">
        <f t="shared" si="5"/>
        <v>141.047</v>
      </c>
    </row>
    <row r="98" spans="1:16" ht="108.6" customHeight="1" x14ac:dyDescent="0.25">
      <c r="A98" s="8" t="s">
        <v>314</v>
      </c>
      <c r="B98" s="8" t="s">
        <v>315</v>
      </c>
      <c r="C98" s="9"/>
      <c r="D98" s="10" t="s">
        <v>325</v>
      </c>
      <c r="E98" s="11" t="s">
        <v>326</v>
      </c>
      <c r="F98" s="20" t="s">
        <v>36</v>
      </c>
      <c r="G98" s="13"/>
      <c r="H98" s="14">
        <f>IFERROR(IF(M98 &gt; 0, IF(I5 &gt; 0, M98 * (1 - I5), M98), 0), 0)</f>
        <v>150.05000000000001</v>
      </c>
      <c r="I98" s="15">
        <v>12</v>
      </c>
      <c r="J98" s="14">
        <f>IFERROR(IF(AND(G98 &gt; 0, M98 &gt; 0), IF(I5 &gt; 0, G98 * I98 * M98 * (1 - I5), G98 * I98 * M98), 0), 0)</f>
        <v>0</v>
      </c>
      <c r="K98" s="16">
        <v>46111</v>
      </c>
      <c r="L98" s="17" t="s">
        <v>327</v>
      </c>
      <c r="M98" s="18">
        <v>150.05000000000001</v>
      </c>
      <c r="N98" s="19">
        <f t="shared" si="3"/>
        <v>147.04900000000001</v>
      </c>
      <c r="O98" s="19">
        <f t="shared" si="4"/>
        <v>142.54750000000001</v>
      </c>
      <c r="P98" s="19">
        <f t="shared" si="5"/>
        <v>141.047</v>
      </c>
    </row>
    <row r="99" spans="1:16" ht="108.6" customHeight="1" x14ac:dyDescent="0.25">
      <c r="A99" s="8" t="s">
        <v>314</v>
      </c>
      <c r="B99" s="8" t="s">
        <v>315</v>
      </c>
      <c r="C99" s="9"/>
      <c r="D99" s="10" t="s">
        <v>328</v>
      </c>
      <c r="E99" s="11" t="s">
        <v>329</v>
      </c>
      <c r="F99" s="20" t="s">
        <v>36</v>
      </c>
      <c r="G99" s="13"/>
      <c r="H99" s="14">
        <f>IFERROR(IF(M99 &gt; 0, IF(I5 &gt; 0, M99 * (1 - I5), M99), 0), 0)</f>
        <v>150.05000000000001</v>
      </c>
      <c r="I99" s="15">
        <v>12</v>
      </c>
      <c r="J99" s="14">
        <f>IFERROR(IF(AND(G99 &gt; 0, M99 &gt; 0), IF(I5 &gt; 0, G99 * I99 * M99 * (1 - I5), G99 * I99 * M99), 0), 0)</f>
        <v>0</v>
      </c>
      <c r="K99" s="16">
        <v>46021</v>
      </c>
      <c r="L99" s="17" t="s">
        <v>330</v>
      </c>
      <c r="M99" s="18">
        <v>150.05000000000001</v>
      </c>
      <c r="N99" s="19">
        <f t="shared" si="3"/>
        <v>147.04900000000001</v>
      </c>
      <c r="O99" s="19">
        <f t="shared" si="4"/>
        <v>142.54750000000001</v>
      </c>
      <c r="P99" s="19">
        <f t="shared" si="5"/>
        <v>141.047</v>
      </c>
    </row>
    <row r="100" spans="1:16" ht="108.6" customHeight="1" x14ac:dyDescent="0.25">
      <c r="A100" s="8" t="s">
        <v>150</v>
      </c>
      <c r="B100" s="8" t="s">
        <v>331</v>
      </c>
      <c r="C100" s="9"/>
      <c r="D100" s="10" t="s">
        <v>332</v>
      </c>
      <c r="E100" s="11" t="s">
        <v>333</v>
      </c>
      <c r="F100" s="20" t="s">
        <v>36</v>
      </c>
      <c r="G100" s="13"/>
      <c r="H100" s="14">
        <f>IFERROR(IF(M100 &gt; 0, IF(I5 &gt; 0, M100 * (1 - I5), M100), 0), 0)</f>
        <v>6.3</v>
      </c>
      <c r="I100" s="15">
        <v>120</v>
      </c>
      <c r="J100" s="14">
        <f>IFERROR(IF(AND(G100 &gt; 0, M100 &gt; 0), IF(I5 &gt; 0, G100 * I100 * M100 * (1 - I5), G100 * I100 * M100), 0), 0)</f>
        <v>0</v>
      </c>
      <c r="K100" s="16">
        <v>46183</v>
      </c>
      <c r="L100" s="17" t="s">
        <v>334</v>
      </c>
      <c r="M100" s="18">
        <v>6.3</v>
      </c>
      <c r="N100" s="19">
        <f t="shared" si="3"/>
        <v>6.1739999999999995</v>
      </c>
      <c r="O100" s="19">
        <f t="shared" si="4"/>
        <v>5.9849999999999994</v>
      </c>
      <c r="P100" s="19">
        <f t="shared" si="5"/>
        <v>5.9219999999999997</v>
      </c>
    </row>
    <row r="101" spans="1:16" ht="108.6" customHeight="1" x14ac:dyDescent="0.25">
      <c r="A101" s="8" t="s">
        <v>150</v>
      </c>
      <c r="B101" s="8" t="s">
        <v>162</v>
      </c>
      <c r="C101" s="9"/>
      <c r="D101" s="10" t="s">
        <v>335</v>
      </c>
      <c r="E101" s="11" t="s">
        <v>336</v>
      </c>
      <c r="F101" s="20" t="s">
        <v>36</v>
      </c>
      <c r="G101" s="13"/>
      <c r="H101" s="14">
        <f>IFERROR(IF(M101 &gt; 0, IF(I5 &gt; 0, M101 * (1 - I5), M101), 0), 0)</f>
        <v>10.199999999999999</v>
      </c>
      <c r="I101" s="15">
        <v>75</v>
      </c>
      <c r="J101" s="14">
        <f>IFERROR(IF(AND(G101 &gt; 0, M101 &gt; 0), IF(I5 &gt; 0, G101 * I101 * M101 * (1 - I5), G101 * I101 * M101), 0), 0)</f>
        <v>0</v>
      </c>
      <c r="K101" s="16">
        <v>45917</v>
      </c>
      <c r="L101" s="17" t="s">
        <v>337</v>
      </c>
      <c r="M101" s="18">
        <v>10.199999999999999</v>
      </c>
      <c r="N101" s="19">
        <f t="shared" si="3"/>
        <v>9.9959999999999987</v>
      </c>
      <c r="O101" s="19">
        <f t="shared" si="4"/>
        <v>9.69</v>
      </c>
      <c r="P101" s="19">
        <f t="shared" si="5"/>
        <v>9.5879999999999992</v>
      </c>
    </row>
    <row r="102" spans="1:16" ht="108.6" customHeight="1" x14ac:dyDescent="0.25">
      <c r="A102" s="8" t="s">
        <v>150</v>
      </c>
      <c r="B102" s="8" t="s">
        <v>338</v>
      </c>
      <c r="C102" s="9"/>
      <c r="D102" s="10" t="s">
        <v>339</v>
      </c>
      <c r="E102" s="11" t="s">
        <v>340</v>
      </c>
      <c r="F102" s="20" t="s">
        <v>36</v>
      </c>
      <c r="G102" s="13"/>
      <c r="H102" s="14">
        <f>IFERROR(IF(M102 &gt; 0, IF(I5 &gt; 0, M102 * (1 - I5), M102), 0), 0)</f>
        <v>35</v>
      </c>
      <c r="I102" s="15">
        <v>24</v>
      </c>
      <c r="J102" s="14">
        <f>IFERROR(IF(AND(G102 &gt; 0, M102 &gt; 0), IF(I5 &gt; 0, G102 * I102 * M102 * (1 - I5), G102 * I102 * M102), 0), 0)</f>
        <v>0</v>
      </c>
      <c r="K102" s="16">
        <v>45638</v>
      </c>
      <c r="L102" s="17" t="s">
        <v>341</v>
      </c>
      <c r="M102" s="18">
        <v>35</v>
      </c>
      <c r="N102" s="19">
        <f t="shared" si="3"/>
        <v>34.299999999999997</v>
      </c>
      <c r="O102" s="19">
        <f t="shared" si="4"/>
        <v>33.25</v>
      </c>
      <c r="P102" s="19">
        <f t="shared" si="5"/>
        <v>32.9</v>
      </c>
    </row>
    <row r="103" spans="1:16" ht="108.6" customHeight="1" x14ac:dyDescent="0.25">
      <c r="A103" s="8" t="s">
        <v>150</v>
      </c>
      <c r="B103" s="8" t="s">
        <v>338</v>
      </c>
      <c r="C103" s="9"/>
      <c r="D103" s="10" t="s">
        <v>342</v>
      </c>
      <c r="E103" s="11" t="s">
        <v>343</v>
      </c>
      <c r="F103" s="20" t="s">
        <v>36</v>
      </c>
      <c r="G103" s="13"/>
      <c r="H103" s="14">
        <f>IFERROR(IF(M103 &gt; 0, IF(I5 &gt; 0, M103 * (1 - I5), M103), 0), 0)</f>
        <v>35</v>
      </c>
      <c r="I103" s="15">
        <v>24</v>
      </c>
      <c r="J103" s="14">
        <f>IFERROR(IF(AND(G103 &gt; 0, M103 &gt; 0), IF(I5 &gt; 0, G103 * I103 * M103 * (1 - I5), G103 * I103 * M103), 0), 0)</f>
        <v>0</v>
      </c>
      <c r="K103" s="16">
        <v>45856</v>
      </c>
      <c r="L103" s="17" t="s">
        <v>344</v>
      </c>
      <c r="M103" s="18">
        <v>35</v>
      </c>
      <c r="N103" s="19">
        <f t="shared" si="3"/>
        <v>34.299999999999997</v>
      </c>
      <c r="O103" s="19">
        <f t="shared" si="4"/>
        <v>33.25</v>
      </c>
      <c r="P103" s="19">
        <f t="shared" si="5"/>
        <v>32.9</v>
      </c>
    </row>
    <row r="104" spans="1:16" ht="108.6" customHeight="1" x14ac:dyDescent="0.25">
      <c r="A104" s="8" t="s">
        <v>150</v>
      </c>
      <c r="B104" s="8" t="s">
        <v>338</v>
      </c>
      <c r="C104" s="9"/>
      <c r="D104" s="10" t="s">
        <v>345</v>
      </c>
      <c r="E104" s="11" t="s">
        <v>346</v>
      </c>
      <c r="F104" s="20" t="s">
        <v>36</v>
      </c>
      <c r="G104" s="13"/>
      <c r="H104" s="14">
        <f>IFERROR(IF(M104 &gt; 0, IF(I5 &gt; 0, M104 * (1 - I5), M104), 0), 0)</f>
        <v>45</v>
      </c>
      <c r="I104" s="15">
        <v>24</v>
      </c>
      <c r="J104" s="14">
        <f>IFERROR(IF(AND(G104 &gt; 0, M104 &gt; 0), IF(I5 &gt; 0, G104 * I104 * M104 * (1 - I5), G104 * I104 * M104), 0), 0)</f>
        <v>0</v>
      </c>
      <c r="K104" s="16">
        <v>45665</v>
      </c>
      <c r="L104" s="17" t="s">
        <v>347</v>
      </c>
      <c r="M104" s="18">
        <v>45</v>
      </c>
      <c r="N104" s="19">
        <f t="shared" si="3"/>
        <v>44.1</v>
      </c>
      <c r="O104" s="19">
        <f t="shared" si="4"/>
        <v>42.75</v>
      </c>
      <c r="P104" s="19">
        <f t="shared" si="5"/>
        <v>42.3</v>
      </c>
    </row>
    <row r="105" spans="1:16" ht="108.6" customHeight="1" x14ac:dyDescent="0.25">
      <c r="A105" s="8" t="s">
        <v>150</v>
      </c>
      <c r="B105" s="8" t="s">
        <v>338</v>
      </c>
      <c r="C105" s="9"/>
      <c r="D105" s="10" t="s">
        <v>348</v>
      </c>
      <c r="E105" s="11" t="s">
        <v>349</v>
      </c>
      <c r="F105" s="20" t="s">
        <v>36</v>
      </c>
      <c r="G105" s="13"/>
      <c r="H105" s="14">
        <f>IFERROR(IF(M105 &gt; 0, IF(I5 &gt; 0, M105 * (1 - I5), M105), 0), 0)</f>
        <v>35</v>
      </c>
      <c r="I105" s="15">
        <v>24</v>
      </c>
      <c r="J105" s="14">
        <f>IFERROR(IF(AND(G105 &gt; 0, M105 &gt; 0), IF(I5 &gt; 0, G105 * I105 * M105 * (1 - I5), G105 * I105 * M105), 0), 0)</f>
        <v>0</v>
      </c>
      <c r="K105" s="16">
        <v>45926</v>
      </c>
      <c r="L105" s="17" t="s">
        <v>350</v>
      </c>
      <c r="M105" s="18">
        <v>35</v>
      </c>
      <c r="N105" s="19">
        <f t="shared" si="3"/>
        <v>34.299999999999997</v>
      </c>
      <c r="O105" s="19">
        <f t="shared" si="4"/>
        <v>33.25</v>
      </c>
      <c r="P105" s="19">
        <f t="shared" si="5"/>
        <v>32.9</v>
      </c>
    </row>
    <row r="106" spans="1:16" ht="108.6" customHeight="1" x14ac:dyDescent="0.25">
      <c r="A106" s="8" t="s">
        <v>150</v>
      </c>
      <c r="B106" s="8" t="s">
        <v>220</v>
      </c>
      <c r="C106" s="9"/>
      <c r="D106" s="10" t="s">
        <v>351</v>
      </c>
      <c r="E106" s="11" t="s">
        <v>352</v>
      </c>
      <c r="F106" s="20" t="s">
        <v>36</v>
      </c>
      <c r="G106" s="13"/>
      <c r="H106" s="14">
        <f>IFERROR(IF(M106 &gt; 0, IF(I5 &gt; 0, M106 * (1 - I5), M106), 0), 0)</f>
        <v>45</v>
      </c>
      <c r="I106" s="15">
        <v>24</v>
      </c>
      <c r="J106" s="14">
        <f>IFERROR(IF(AND(G106 &gt; 0, M106 &gt; 0), IF(I5 &gt; 0, G106 * I106 * M106 * (1 - I5), G106 * I106 * M106), 0), 0)</f>
        <v>0</v>
      </c>
      <c r="K106" s="16">
        <v>45686</v>
      </c>
      <c r="L106" s="17" t="s">
        <v>353</v>
      </c>
      <c r="M106" s="18">
        <v>45</v>
      </c>
      <c r="N106" s="19">
        <f t="shared" si="3"/>
        <v>44.1</v>
      </c>
      <c r="O106" s="19">
        <f t="shared" si="4"/>
        <v>42.75</v>
      </c>
      <c r="P106" s="19">
        <f t="shared" si="5"/>
        <v>42.3</v>
      </c>
    </row>
    <row r="107" spans="1:16" ht="108.6" customHeight="1" x14ac:dyDescent="0.25">
      <c r="A107" s="8" t="s">
        <v>150</v>
      </c>
      <c r="B107" s="8" t="s">
        <v>220</v>
      </c>
      <c r="C107" s="9"/>
      <c r="D107" s="10" t="s">
        <v>354</v>
      </c>
      <c r="E107" s="11" t="s">
        <v>355</v>
      </c>
      <c r="F107" s="20" t="s">
        <v>36</v>
      </c>
      <c r="G107" s="13"/>
      <c r="H107" s="14">
        <f>IFERROR(IF(M107 &gt; 0, IF(I5 &gt; 0, M107 * (1 - I5), M107), 0), 0)</f>
        <v>45</v>
      </c>
      <c r="I107" s="15">
        <v>24</v>
      </c>
      <c r="J107" s="14">
        <f>IFERROR(IF(AND(G107 &gt; 0, M107 &gt; 0), IF(I5 &gt; 0, G107 * I107 * M107 * (1 - I5), G107 * I107 * M107), 0), 0)</f>
        <v>0</v>
      </c>
      <c r="K107" s="16">
        <v>45716</v>
      </c>
      <c r="L107" s="17" t="s">
        <v>356</v>
      </c>
      <c r="M107" s="18">
        <v>45</v>
      </c>
      <c r="N107" s="19">
        <f t="shared" si="3"/>
        <v>44.1</v>
      </c>
      <c r="O107" s="19">
        <f t="shared" si="4"/>
        <v>42.75</v>
      </c>
      <c r="P107" s="19">
        <f t="shared" si="5"/>
        <v>42.3</v>
      </c>
    </row>
    <row r="108" spans="1:16" ht="108.6" customHeight="1" x14ac:dyDescent="0.25">
      <c r="A108" s="8" t="s">
        <v>150</v>
      </c>
      <c r="B108" s="8" t="s">
        <v>220</v>
      </c>
      <c r="C108" s="9"/>
      <c r="D108" s="10" t="s">
        <v>357</v>
      </c>
      <c r="E108" s="11" t="s">
        <v>358</v>
      </c>
      <c r="F108" s="20" t="s">
        <v>36</v>
      </c>
      <c r="G108" s="13"/>
      <c r="H108" s="14">
        <f>IFERROR(IF(M108 &gt; 0, IF(I5 &gt; 0, M108 * (1 - I5), M108), 0), 0)</f>
        <v>45</v>
      </c>
      <c r="I108" s="15">
        <v>24</v>
      </c>
      <c r="J108" s="14">
        <f>IFERROR(IF(AND(G108 &gt; 0, M108 &gt; 0), IF(I5 &gt; 0, G108 * I108 * M108 * (1 - I5), G108 * I108 * M108), 0), 0)</f>
        <v>0</v>
      </c>
      <c r="K108" s="16">
        <v>45677</v>
      </c>
      <c r="L108" s="17" t="s">
        <v>359</v>
      </c>
      <c r="M108" s="18">
        <v>45</v>
      </c>
      <c r="N108" s="19">
        <f t="shared" si="3"/>
        <v>44.1</v>
      </c>
      <c r="O108" s="19">
        <f t="shared" si="4"/>
        <v>42.75</v>
      </c>
      <c r="P108" s="19">
        <f t="shared" si="5"/>
        <v>42.3</v>
      </c>
    </row>
    <row r="109" spans="1:16" ht="108.6" customHeight="1" x14ac:dyDescent="0.25">
      <c r="A109" s="8" t="s">
        <v>150</v>
      </c>
      <c r="B109" s="8" t="s">
        <v>210</v>
      </c>
      <c r="C109" s="9"/>
      <c r="D109" s="10" t="s">
        <v>360</v>
      </c>
      <c r="E109" s="11" t="s">
        <v>361</v>
      </c>
      <c r="F109" s="20" t="s">
        <v>36</v>
      </c>
      <c r="G109" s="13"/>
      <c r="H109" s="14">
        <f>IFERROR(IF(M109 &gt; 0, IF(I5 &gt; 0, M109 * (1 - I5), M109), 0), 0)</f>
        <v>22</v>
      </c>
      <c r="I109" s="15">
        <v>24</v>
      </c>
      <c r="J109" s="14">
        <f>IFERROR(IF(AND(G109 &gt; 0, M109 &gt; 0), IF(I5 &gt; 0, G109 * I109 * M109 * (1 - I5), G109 * I109 * M109), 0), 0)</f>
        <v>0</v>
      </c>
      <c r="K109" s="16">
        <v>45804</v>
      </c>
      <c r="L109" s="17" t="s">
        <v>362</v>
      </c>
      <c r="M109" s="18">
        <v>22</v>
      </c>
      <c r="N109" s="19">
        <f t="shared" si="3"/>
        <v>21.56</v>
      </c>
      <c r="O109" s="19">
        <f t="shared" si="4"/>
        <v>20.9</v>
      </c>
      <c r="P109" s="19">
        <f t="shared" si="5"/>
        <v>20.68</v>
      </c>
    </row>
    <row r="110" spans="1:16" ht="108.6" customHeight="1" x14ac:dyDescent="0.25">
      <c r="A110" s="8" t="s">
        <v>50</v>
      </c>
      <c r="B110" s="8" t="s">
        <v>363</v>
      </c>
      <c r="C110" s="9"/>
      <c r="D110" s="10" t="s">
        <v>364</v>
      </c>
      <c r="E110" s="11" t="s">
        <v>365</v>
      </c>
      <c r="F110" s="20" t="s">
        <v>36</v>
      </c>
      <c r="G110" s="13"/>
      <c r="H110" s="14">
        <f>IFERROR(IF(M110 &gt; 0, IF(I5 &gt; 0, M110 * (1 - I5), M110), 0), 0)</f>
        <v>82</v>
      </c>
      <c r="I110" s="15">
        <v>24</v>
      </c>
      <c r="J110" s="14">
        <f>IFERROR(IF(AND(G110 &gt; 0, M110 &gt; 0), IF(I5 &gt; 0, G110 * I110 * M110 * (1 - I5), G110 * I110 * M110), 0), 0)</f>
        <v>0</v>
      </c>
      <c r="K110" s="16">
        <v>45868</v>
      </c>
      <c r="L110" s="17" t="s">
        <v>366</v>
      </c>
      <c r="M110" s="18">
        <v>82</v>
      </c>
      <c r="N110" s="19">
        <f t="shared" si="3"/>
        <v>80.36</v>
      </c>
      <c r="O110" s="19">
        <f t="shared" si="4"/>
        <v>77.899999999999991</v>
      </c>
      <c r="P110" s="19">
        <f t="shared" si="5"/>
        <v>77.08</v>
      </c>
    </row>
    <row r="111" spans="1:16" ht="108.6" customHeight="1" x14ac:dyDescent="0.25">
      <c r="A111" s="8" t="s">
        <v>50</v>
      </c>
      <c r="B111" s="8" t="s">
        <v>363</v>
      </c>
      <c r="C111" s="9"/>
      <c r="D111" s="10" t="s">
        <v>367</v>
      </c>
      <c r="E111" s="11" t="s">
        <v>368</v>
      </c>
      <c r="F111" s="20" t="s">
        <v>36</v>
      </c>
      <c r="G111" s="13"/>
      <c r="H111" s="14">
        <f>IFERROR(IF(M111 &gt; 0, IF(I5 &gt; 0, M111 * (1 - I5), M111), 0), 0)</f>
        <v>82</v>
      </c>
      <c r="I111" s="15">
        <v>24</v>
      </c>
      <c r="J111" s="14">
        <f>IFERROR(IF(AND(G111 &gt; 0, M111 &gt; 0), IF(I5 &gt; 0, G111 * I111 * M111 * (1 - I5), G111 * I111 * M111), 0), 0)</f>
        <v>0</v>
      </c>
      <c r="K111" s="16">
        <v>45838</v>
      </c>
      <c r="L111" s="17" t="s">
        <v>369</v>
      </c>
      <c r="M111" s="18">
        <v>82</v>
      </c>
      <c r="N111" s="19">
        <f t="shared" si="3"/>
        <v>80.36</v>
      </c>
      <c r="O111" s="19">
        <f t="shared" si="4"/>
        <v>77.899999999999991</v>
      </c>
      <c r="P111" s="19">
        <f t="shared" si="5"/>
        <v>77.08</v>
      </c>
    </row>
    <row r="112" spans="1:16" ht="108.6" customHeight="1" x14ac:dyDescent="0.25">
      <c r="A112" s="8" t="s">
        <v>50</v>
      </c>
      <c r="B112" s="8" t="s">
        <v>363</v>
      </c>
      <c r="C112" s="9"/>
      <c r="D112" s="10" t="s">
        <v>370</v>
      </c>
      <c r="E112" s="11" t="s">
        <v>371</v>
      </c>
      <c r="F112" s="20" t="s">
        <v>36</v>
      </c>
      <c r="G112" s="13"/>
      <c r="H112" s="14">
        <f>IFERROR(IF(M112 &gt; 0, IF(I5 &gt; 0, M112 * (1 - I5), M112), 0), 0)</f>
        <v>82</v>
      </c>
      <c r="I112" s="15">
        <v>24</v>
      </c>
      <c r="J112" s="14">
        <f>IFERROR(IF(AND(G112 &gt; 0, M112 &gt; 0), IF(I5 &gt; 0, G112 * I112 * M112 * (1 - I5), G112 * I112 * M112), 0), 0)</f>
        <v>0</v>
      </c>
      <c r="K112" s="16">
        <v>45838</v>
      </c>
      <c r="L112" s="17" t="s">
        <v>372</v>
      </c>
      <c r="M112" s="18">
        <v>82</v>
      </c>
      <c r="N112" s="19">
        <f t="shared" si="3"/>
        <v>80.36</v>
      </c>
      <c r="O112" s="19">
        <f t="shared" si="4"/>
        <v>77.899999999999991</v>
      </c>
      <c r="P112" s="19">
        <f t="shared" si="5"/>
        <v>77.08</v>
      </c>
    </row>
    <row r="113" spans="1:16" ht="108.6" customHeight="1" x14ac:dyDescent="0.25">
      <c r="A113" s="8" t="s">
        <v>50</v>
      </c>
      <c r="B113" s="8" t="s">
        <v>363</v>
      </c>
      <c r="C113" s="9"/>
      <c r="D113" s="10" t="s">
        <v>373</v>
      </c>
      <c r="E113" s="11" t="s">
        <v>374</v>
      </c>
      <c r="F113" s="12" t="s">
        <v>32</v>
      </c>
      <c r="G113" s="13"/>
      <c r="H113" s="14">
        <f>IFERROR(IF(M113 &gt; 0, IF(I5 &gt; 0, M113 * (1 - I5), M113), 0), 0)</f>
        <v>82</v>
      </c>
      <c r="I113" s="15">
        <v>24</v>
      </c>
      <c r="J113" s="14">
        <f>IFERROR(IF(AND(G113 &gt; 0, M113 &gt; 0), IF(I5 &gt; 0, G113 * I113 * M113 * (1 - I5), G113 * I113 * M113), 0), 0)</f>
        <v>0</v>
      </c>
      <c r="K113" s="16">
        <v>45807</v>
      </c>
      <c r="L113" s="17" t="s">
        <v>375</v>
      </c>
      <c r="M113" s="18">
        <v>82</v>
      </c>
      <c r="N113" s="19">
        <f t="shared" si="3"/>
        <v>80.36</v>
      </c>
      <c r="O113" s="19">
        <f t="shared" si="4"/>
        <v>77.899999999999991</v>
      </c>
      <c r="P113" s="19">
        <f t="shared" si="5"/>
        <v>77.08</v>
      </c>
    </row>
    <row r="114" spans="1:16" ht="108.6" customHeight="1" x14ac:dyDescent="0.25">
      <c r="A114" s="8" t="s">
        <v>50</v>
      </c>
      <c r="B114" s="8" t="s">
        <v>363</v>
      </c>
      <c r="C114" s="9"/>
      <c r="D114" s="10" t="s">
        <v>376</v>
      </c>
      <c r="E114" s="11" t="s">
        <v>377</v>
      </c>
      <c r="F114" s="20" t="s">
        <v>36</v>
      </c>
      <c r="G114" s="13"/>
      <c r="H114" s="14">
        <f>IFERROR(IF(M114 &gt; 0, IF(I5 &gt; 0, M114 * (1 - I5), M114), 0), 0)</f>
        <v>82</v>
      </c>
      <c r="I114" s="15">
        <v>24</v>
      </c>
      <c r="J114" s="14">
        <f>IFERROR(IF(AND(G114 &gt; 0, M114 &gt; 0), IF(I5 &gt; 0, G114 * I114 * M114 * (1 - I5), G114 * I114 * M114), 0), 0)</f>
        <v>0</v>
      </c>
      <c r="K114" s="16">
        <v>45777</v>
      </c>
      <c r="L114" s="17" t="s">
        <v>378</v>
      </c>
      <c r="M114" s="18">
        <v>82</v>
      </c>
      <c r="N114" s="19">
        <f t="shared" si="3"/>
        <v>80.36</v>
      </c>
      <c r="O114" s="19">
        <f t="shared" si="4"/>
        <v>77.899999999999991</v>
      </c>
      <c r="P114" s="19">
        <f t="shared" si="5"/>
        <v>77.08</v>
      </c>
    </row>
    <row r="115" spans="1:16" ht="108.6" customHeight="1" x14ac:dyDescent="0.25">
      <c r="A115" s="8" t="s">
        <v>50</v>
      </c>
      <c r="B115" s="8" t="s">
        <v>363</v>
      </c>
      <c r="C115" s="9"/>
      <c r="D115" s="10" t="s">
        <v>379</v>
      </c>
      <c r="E115" s="11" t="s">
        <v>380</v>
      </c>
      <c r="F115" s="12" t="s">
        <v>32</v>
      </c>
      <c r="G115" s="13"/>
      <c r="H115" s="14">
        <f>IFERROR(IF(M115 &gt; 0, IF(I5 &gt; 0, M115 * (1 - I5), M115), 0), 0)</f>
        <v>82</v>
      </c>
      <c r="I115" s="15">
        <v>24</v>
      </c>
      <c r="J115" s="14">
        <f>IFERROR(IF(AND(G115 &gt; 0, M115 &gt; 0), IF(I5 &gt; 0, G115 * I115 * M115 * (1 - I5), G115 * I115 * M115), 0), 0)</f>
        <v>0</v>
      </c>
      <c r="K115" s="16">
        <v>45868</v>
      </c>
      <c r="L115" s="17" t="s">
        <v>381</v>
      </c>
      <c r="M115" s="18">
        <v>82</v>
      </c>
      <c r="N115" s="19">
        <f t="shared" si="3"/>
        <v>80.36</v>
      </c>
      <c r="O115" s="19">
        <f t="shared" si="4"/>
        <v>77.899999999999991</v>
      </c>
      <c r="P115" s="19">
        <f t="shared" si="5"/>
        <v>77.08</v>
      </c>
    </row>
    <row r="116" spans="1:16" ht="108.6" customHeight="1" x14ac:dyDescent="0.25">
      <c r="A116" s="8" t="s">
        <v>50</v>
      </c>
      <c r="B116" s="8" t="s">
        <v>363</v>
      </c>
      <c r="C116" s="9"/>
      <c r="D116" s="10" t="s">
        <v>382</v>
      </c>
      <c r="E116" s="11" t="s">
        <v>383</v>
      </c>
      <c r="F116" s="20" t="s">
        <v>36</v>
      </c>
      <c r="G116" s="13"/>
      <c r="H116" s="21">
        <f>IFERROR(IF(M116 &gt; 0, IF(I5 &gt; 0, M116 * (1 - I5), M116), 0), 0)</f>
        <v>69</v>
      </c>
      <c r="I116" s="22">
        <v>12</v>
      </c>
      <c r="J116" s="21">
        <f>IFERROR(IF(AND(G116 &gt; 0, M116 &gt; 0), IF(I5 &gt; 0, G116 * I116 * M116 * (1 - I5), G116 * I116 * M116), 0), 0)</f>
        <v>0</v>
      </c>
      <c r="K116" s="23">
        <v>45900</v>
      </c>
      <c r="L116" s="17" t="s">
        <v>384</v>
      </c>
      <c r="M116" s="18">
        <v>69</v>
      </c>
      <c r="N116" s="19">
        <f t="shared" si="3"/>
        <v>67.62</v>
      </c>
      <c r="O116" s="19">
        <f t="shared" si="4"/>
        <v>65.55</v>
      </c>
      <c r="P116" s="19">
        <f t="shared" si="5"/>
        <v>64.86</v>
      </c>
    </row>
    <row r="117" spans="1:16" ht="108.6" customHeight="1" x14ac:dyDescent="0.25">
      <c r="A117" s="8" t="s">
        <v>50</v>
      </c>
      <c r="B117" s="8" t="s">
        <v>363</v>
      </c>
      <c r="C117" s="9"/>
      <c r="D117" s="10" t="s">
        <v>385</v>
      </c>
      <c r="E117" s="11" t="s">
        <v>386</v>
      </c>
      <c r="F117" s="20" t="s">
        <v>36</v>
      </c>
      <c r="G117" s="13"/>
      <c r="H117" s="14">
        <f>IFERROR(IF(M117 &gt; 0, IF(I5 &gt; 0, M117 * (1 - I5), M117), 0), 0)</f>
        <v>82</v>
      </c>
      <c r="I117" s="15">
        <v>24</v>
      </c>
      <c r="J117" s="14">
        <f>IFERROR(IF(AND(G117 &gt; 0, M117 &gt; 0), IF(I5 &gt; 0, G117 * I117 * M117 * (1 - I5), G117 * I117 * M117), 0), 0)</f>
        <v>0</v>
      </c>
      <c r="K117" s="16">
        <v>45838</v>
      </c>
      <c r="L117" s="17" t="s">
        <v>387</v>
      </c>
      <c r="M117" s="18">
        <v>82</v>
      </c>
      <c r="N117" s="19">
        <f t="shared" si="3"/>
        <v>80.36</v>
      </c>
      <c r="O117" s="19">
        <f t="shared" si="4"/>
        <v>77.899999999999991</v>
      </c>
      <c r="P117" s="19">
        <f t="shared" si="5"/>
        <v>77.08</v>
      </c>
    </row>
    <row r="118" spans="1:16" ht="108.6" customHeight="1" x14ac:dyDescent="0.25">
      <c r="A118" s="8" t="s">
        <v>150</v>
      </c>
      <c r="B118" s="8" t="s">
        <v>203</v>
      </c>
      <c r="C118" s="9"/>
      <c r="D118" s="10" t="s">
        <v>388</v>
      </c>
      <c r="E118" s="11" t="s">
        <v>389</v>
      </c>
      <c r="F118" s="20" t="s">
        <v>36</v>
      </c>
      <c r="G118" s="13"/>
      <c r="H118" s="14">
        <f>IFERROR(IF(M118 &gt; 0, IF(I5 &gt; 0, M118 * (1 - I5), M118), 0), 0)</f>
        <v>29.4</v>
      </c>
      <c r="I118" s="15">
        <v>30</v>
      </c>
      <c r="J118" s="14">
        <f>IFERROR(IF(AND(G118 &gt; 0, M118 &gt; 0), IF(I5 &gt; 0, G118 * I118 * M118 * (1 - I5), G118 * I118 * M118), 0), 0)</f>
        <v>0</v>
      </c>
      <c r="K118" s="16">
        <v>45902</v>
      </c>
      <c r="L118" s="17" t="s">
        <v>390</v>
      </c>
      <c r="M118" s="18">
        <v>29.4</v>
      </c>
      <c r="N118" s="19">
        <f t="shared" si="3"/>
        <v>28.811999999999998</v>
      </c>
      <c r="O118" s="19">
        <f t="shared" si="4"/>
        <v>27.929999999999996</v>
      </c>
      <c r="P118" s="19">
        <f t="shared" si="5"/>
        <v>27.635999999999996</v>
      </c>
    </row>
    <row r="119" spans="1:16" ht="108.6" customHeight="1" x14ac:dyDescent="0.25">
      <c r="A119" s="8" t="s">
        <v>150</v>
      </c>
      <c r="B119" s="8" t="s">
        <v>203</v>
      </c>
      <c r="C119" s="9"/>
      <c r="D119" s="10" t="s">
        <v>391</v>
      </c>
      <c r="E119" s="11" t="s">
        <v>392</v>
      </c>
      <c r="F119" s="20" t="s">
        <v>36</v>
      </c>
      <c r="G119" s="13"/>
      <c r="H119" s="14">
        <f>IFERROR(IF(M119 &gt; 0, IF(I5 &gt; 0, M119 * (1 - I5), M119), 0), 0)</f>
        <v>29.4</v>
      </c>
      <c r="I119" s="15">
        <v>30</v>
      </c>
      <c r="J119" s="14">
        <f>IFERROR(IF(AND(G119 &gt; 0, M119 &gt; 0), IF(I5 &gt; 0, G119 * I119 * M119 * (1 - I5), G119 * I119 * M119), 0), 0)</f>
        <v>0</v>
      </c>
      <c r="K119" s="16">
        <v>45903</v>
      </c>
      <c r="L119" s="17" t="s">
        <v>393</v>
      </c>
      <c r="M119" s="18">
        <v>29.4</v>
      </c>
      <c r="N119" s="19">
        <f t="shared" si="3"/>
        <v>28.811999999999998</v>
      </c>
      <c r="O119" s="19">
        <f t="shared" si="4"/>
        <v>27.929999999999996</v>
      </c>
      <c r="P119" s="19">
        <f t="shared" si="5"/>
        <v>27.635999999999996</v>
      </c>
    </row>
    <row r="120" spans="1:16" ht="108.6" customHeight="1" x14ac:dyDescent="0.25">
      <c r="A120" s="8" t="s">
        <v>150</v>
      </c>
      <c r="B120" s="8" t="s">
        <v>203</v>
      </c>
      <c r="C120" s="9"/>
      <c r="D120" s="10" t="s">
        <v>394</v>
      </c>
      <c r="E120" s="11" t="s">
        <v>395</v>
      </c>
      <c r="F120" s="20" t="s">
        <v>36</v>
      </c>
      <c r="G120" s="13"/>
      <c r="H120" s="14">
        <f>IFERROR(IF(M120 &gt; 0, IF(I5 &gt; 0, M120 * (1 - I5), M120), 0), 0)</f>
        <v>36</v>
      </c>
      <c r="I120" s="15">
        <v>24</v>
      </c>
      <c r="J120" s="14">
        <f>IFERROR(IF(AND(G120 &gt; 0, M120 &gt; 0), IF(I5 &gt; 0, G120 * I120 * M120 * (1 - I5), G120 * I120 * M120), 0), 0)</f>
        <v>0</v>
      </c>
      <c r="K120" s="16">
        <v>45782</v>
      </c>
      <c r="L120" s="17" t="s">
        <v>396</v>
      </c>
      <c r="M120" s="18">
        <v>36</v>
      </c>
      <c r="N120" s="19">
        <f t="shared" si="3"/>
        <v>35.28</v>
      </c>
      <c r="O120" s="19">
        <f t="shared" si="4"/>
        <v>34.199999999999996</v>
      </c>
      <c r="P120" s="19">
        <f t="shared" si="5"/>
        <v>33.839999999999996</v>
      </c>
    </row>
    <row r="121" spans="1:16" ht="108.6" customHeight="1" x14ac:dyDescent="0.25">
      <c r="A121" s="8" t="s">
        <v>150</v>
      </c>
      <c r="B121" s="8" t="s">
        <v>220</v>
      </c>
      <c r="C121" s="9"/>
      <c r="D121" s="10" t="s">
        <v>397</v>
      </c>
      <c r="E121" s="11" t="s">
        <v>398</v>
      </c>
      <c r="F121" s="20" t="s">
        <v>36</v>
      </c>
      <c r="G121" s="13"/>
      <c r="H121" s="14">
        <f>IFERROR(IF(M121 &gt; 0, IF(I5 &gt; 0, M121 * (1 - I5), M121), 0), 0)</f>
        <v>20</v>
      </c>
      <c r="I121" s="15">
        <v>24</v>
      </c>
      <c r="J121" s="14">
        <f>IFERROR(IF(AND(G121 &gt; 0, M121 &gt; 0), IF(I5 &gt; 0, G121 * I121 * M121 * (1 - I5), G121 * I121 * M121), 0), 0)</f>
        <v>0</v>
      </c>
      <c r="K121" s="16">
        <v>45856</v>
      </c>
      <c r="L121" s="17" t="s">
        <v>399</v>
      </c>
      <c r="M121" s="18">
        <v>20</v>
      </c>
      <c r="N121" s="19">
        <f t="shared" si="3"/>
        <v>19.600000000000001</v>
      </c>
      <c r="O121" s="19">
        <f t="shared" si="4"/>
        <v>19</v>
      </c>
      <c r="P121" s="19">
        <f t="shared" si="5"/>
        <v>18.799999999999997</v>
      </c>
    </row>
    <row r="122" spans="1:16" ht="108.6" customHeight="1" x14ac:dyDescent="0.25">
      <c r="A122" s="8" t="s">
        <v>150</v>
      </c>
      <c r="B122" s="8" t="s">
        <v>220</v>
      </c>
      <c r="C122" s="9"/>
      <c r="D122" s="10" t="s">
        <v>400</v>
      </c>
      <c r="E122" s="11" t="s">
        <v>401</v>
      </c>
      <c r="F122" s="20" t="s">
        <v>36</v>
      </c>
      <c r="G122" s="13"/>
      <c r="H122" s="14">
        <f>IFERROR(IF(M122 &gt; 0, IF(I5 &gt; 0, M122 * (1 - I5), M122), 0), 0)</f>
        <v>36</v>
      </c>
      <c r="I122" s="15">
        <v>24</v>
      </c>
      <c r="J122" s="14">
        <f>IFERROR(IF(AND(G122 &gt; 0, M122 &gt; 0), IF(I5 &gt; 0, G122 * I122 * M122 * (1 - I5), G122 * I122 * M122), 0), 0)</f>
        <v>0</v>
      </c>
      <c r="K122" s="16">
        <v>45703</v>
      </c>
      <c r="L122" s="17" t="s">
        <v>402</v>
      </c>
      <c r="M122" s="18">
        <v>36</v>
      </c>
      <c r="N122" s="19">
        <f t="shared" si="3"/>
        <v>35.28</v>
      </c>
      <c r="O122" s="19">
        <f t="shared" si="4"/>
        <v>34.199999999999996</v>
      </c>
      <c r="P122" s="19">
        <f t="shared" si="5"/>
        <v>33.839999999999996</v>
      </c>
    </row>
    <row r="123" spans="1:16" ht="108.6" customHeight="1" x14ac:dyDescent="0.25">
      <c r="A123" s="8" t="s">
        <v>150</v>
      </c>
      <c r="B123" s="8" t="s">
        <v>220</v>
      </c>
      <c r="C123" s="9"/>
      <c r="D123" s="10" t="s">
        <v>403</v>
      </c>
      <c r="E123" s="11" t="s">
        <v>404</v>
      </c>
      <c r="F123" s="20" t="s">
        <v>36</v>
      </c>
      <c r="G123" s="13"/>
      <c r="H123" s="14">
        <f>IFERROR(IF(M123 &gt; 0, IF(I5 &gt; 0, M123 * (1 - I5), M123), 0), 0)</f>
        <v>20</v>
      </c>
      <c r="I123" s="15">
        <v>24</v>
      </c>
      <c r="J123" s="14">
        <f>IFERROR(IF(AND(G123 &gt; 0, M123 &gt; 0), IF(I5 &gt; 0, G123 * I123 * M123 * (1 - I5), G123 * I123 * M123), 0), 0)</f>
        <v>0</v>
      </c>
      <c r="K123" s="16">
        <v>46077</v>
      </c>
      <c r="L123" s="17" t="s">
        <v>405</v>
      </c>
      <c r="M123" s="18">
        <v>20</v>
      </c>
      <c r="N123" s="19">
        <f t="shared" si="3"/>
        <v>19.600000000000001</v>
      </c>
      <c r="O123" s="19">
        <f t="shared" si="4"/>
        <v>19</v>
      </c>
      <c r="P123" s="19">
        <f t="shared" si="5"/>
        <v>18.799999999999997</v>
      </c>
    </row>
    <row r="124" spans="1:16" ht="108.6" customHeight="1" x14ac:dyDescent="0.25">
      <c r="A124" s="8" t="s">
        <v>150</v>
      </c>
      <c r="B124" s="8" t="s">
        <v>220</v>
      </c>
      <c r="C124" s="9"/>
      <c r="D124" s="10" t="s">
        <v>406</v>
      </c>
      <c r="E124" s="11" t="s">
        <v>407</v>
      </c>
      <c r="F124" s="20" t="s">
        <v>36</v>
      </c>
      <c r="G124" s="13"/>
      <c r="H124" s="14">
        <f>IFERROR(IF(M124 &gt; 0, IF(I5 &gt; 0, M124 * (1 - I5), M124), 0), 0)</f>
        <v>20</v>
      </c>
      <c r="I124" s="15">
        <v>24</v>
      </c>
      <c r="J124" s="14">
        <f>IFERROR(IF(AND(G124 &gt; 0, M124 &gt; 0), IF(I5 &gt; 0, G124 * I124 * M124 * (1 - I5), G124 * I124 * M124), 0), 0)</f>
        <v>0</v>
      </c>
      <c r="K124" s="16">
        <v>46076</v>
      </c>
      <c r="L124" s="17" t="s">
        <v>408</v>
      </c>
      <c r="M124" s="18">
        <v>20</v>
      </c>
      <c r="N124" s="19">
        <f t="shared" si="3"/>
        <v>19.600000000000001</v>
      </c>
      <c r="O124" s="19">
        <f t="shared" si="4"/>
        <v>19</v>
      </c>
      <c r="P124" s="19">
        <f t="shared" si="5"/>
        <v>18.799999999999997</v>
      </c>
    </row>
    <row r="125" spans="1:16" ht="108.6" customHeight="1" x14ac:dyDescent="0.25">
      <c r="A125" s="8" t="s">
        <v>150</v>
      </c>
      <c r="B125" s="8" t="s">
        <v>220</v>
      </c>
      <c r="C125" s="9"/>
      <c r="D125" s="10" t="s">
        <v>409</v>
      </c>
      <c r="E125" s="11" t="s">
        <v>410</v>
      </c>
      <c r="F125" s="20" t="s">
        <v>36</v>
      </c>
      <c r="G125" s="13"/>
      <c r="H125" s="14">
        <f>IFERROR(IF(M125 &gt; 0, IF(I5 &gt; 0, M125 * (1 - I5), M125), 0), 0)</f>
        <v>20</v>
      </c>
      <c r="I125" s="15">
        <v>24</v>
      </c>
      <c r="J125" s="14">
        <f>IFERROR(IF(AND(G125 &gt; 0, M125 &gt; 0), IF(I5 &gt; 0, G125 * I125 * M125 * (1 - I5), G125 * I125 * M125), 0), 0)</f>
        <v>0</v>
      </c>
      <c r="K125" s="16">
        <v>46034</v>
      </c>
      <c r="L125" s="17" t="s">
        <v>411</v>
      </c>
      <c r="M125" s="18">
        <v>20</v>
      </c>
      <c r="N125" s="19">
        <f t="shared" si="3"/>
        <v>19.600000000000001</v>
      </c>
      <c r="O125" s="19">
        <f t="shared" si="4"/>
        <v>19</v>
      </c>
      <c r="P125" s="19">
        <f t="shared" si="5"/>
        <v>18.799999999999997</v>
      </c>
    </row>
    <row r="126" spans="1:16" ht="108.6" customHeight="1" x14ac:dyDescent="0.25">
      <c r="A126" s="8" t="s">
        <v>150</v>
      </c>
      <c r="B126" s="8" t="s">
        <v>220</v>
      </c>
      <c r="C126" s="9"/>
      <c r="D126" s="10" t="s">
        <v>412</v>
      </c>
      <c r="E126" s="11" t="s">
        <v>413</v>
      </c>
      <c r="F126" s="20" t="s">
        <v>36</v>
      </c>
      <c r="G126" s="13"/>
      <c r="H126" s="14">
        <f>IFERROR(IF(M126 &gt; 0, IF(I5 &gt; 0, M126 * (1 - I5), M126), 0), 0)</f>
        <v>41</v>
      </c>
      <c r="I126" s="15">
        <v>12</v>
      </c>
      <c r="J126" s="14">
        <f>IFERROR(IF(AND(G126 &gt; 0, M126 &gt; 0), IF(I5 &gt; 0, G126 * I126 * M126 * (1 - I5), G126 * I126 * M126), 0), 0)</f>
        <v>0</v>
      </c>
      <c r="K126" s="16">
        <v>45821</v>
      </c>
      <c r="L126" s="17" t="s">
        <v>414</v>
      </c>
      <c r="M126" s="18">
        <v>41</v>
      </c>
      <c r="N126" s="19">
        <f t="shared" si="3"/>
        <v>40.18</v>
      </c>
      <c r="O126" s="19">
        <f t="shared" si="4"/>
        <v>38.949999999999996</v>
      </c>
      <c r="P126" s="19">
        <f t="shared" si="5"/>
        <v>38.54</v>
      </c>
    </row>
    <row r="127" spans="1:16" ht="108.6" customHeight="1" x14ac:dyDescent="0.25">
      <c r="A127" s="8" t="s">
        <v>150</v>
      </c>
      <c r="B127" s="8" t="s">
        <v>220</v>
      </c>
      <c r="C127" s="9"/>
      <c r="D127" s="10" t="s">
        <v>415</v>
      </c>
      <c r="E127" s="11" t="s">
        <v>416</v>
      </c>
      <c r="F127" s="20" t="s">
        <v>36</v>
      </c>
      <c r="G127" s="13"/>
      <c r="H127" s="14">
        <f>IFERROR(IF(M127 &gt; 0, IF(I5 &gt; 0, M127 * (1 - I5), M127), 0), 0)</f>
        <v>41</v>
      </c>
      <c r="I127" s="15">
        <v>12</v>
      </c>
      <c r="J127" s="14">
        <f>IFERROR(IF(AND(G127 &gt; 0, M127 &gt; 0), IF(I5 &gt; 0, G127 * I127 * M127 * (1 - I5), G127 * I127 * M127), 0), 0)</f>
        <v>0</v>
      </c>
      <c r="K127" s="16">
        <v>45897</v>
      </c>
      <c r="L127" s="17" t="s">
        <v>417</v>
      </c>
      <c r="M127" s="18">
        <v>41</v>
      </c>
      <c r="N127" s="19">
        <f t="shared" si="3"/>
        <v>40.18</v>
      </c>
      <c r="O127" s="19">
        <f t="shared" si="4"/>
        <v>38.949999999999996</v>
      </c>
      <c r="P127" s="19">
        <f t="shared" si="5"/>
        <v>38.54</v>
      </c>
    </row>
    <row r="128" spans="1:16" ht="108.6" customHeight="1" x14ac:dyDescent="0.25">
      <c r="A128" s="8" t="s">
        <v>150</v>
      </c>
      <c r="B128" s="8" t="s">
        <v>220</v>
      </c>
      <c r="C128" s="9"/>
      <c r="D128" s="10" t="s">
        <v>418</v>
      </c>
      <c r="E128" s="11" t="s">
        <v>419</v>
      </c>
      <c r="F128" s="20" t="s">
        <v>36</v>
      </c>
      <c r="G128" s="13"/>
      <c r="H128" s="14">
        <f>IFERROR(IF(M128 &gt; 0, IF(I5 &gt; 0, M128 * (1 - I5), M128), 0), 0)</f>
        <v>40</v>
      </c>
      <c r="I128" s="15">
        <v>24</v>
      </c>
      <c r="J128" s="14">
        <f>IFERROR(IF(AND(G128 &gt; 0, M128 &gt; 0), IF(I5 &gt; 0, G128 * I128 * M128 * (1 - I5), G128 * I128 * M128), 0), 0)</f>
        <v>0</v>
      </c>
      <c r="K128" s="16">
        <v>45868</v>
      </c>
      <c r="L128" s="17" t="s">
        <v>420</v>
      </c>
      <c r="M128" s="18">
        <v>40</v>
      </c>
      <c r="N128" s="19">
        <f t="shared" si="3"/>
        <v>39.200000000000003</v>
      </c>
      <c r="O128" s="19">
        <f t="shared" si="4"/>
        <v>38</v>
      </c>
      <c r="P128" s="19">
        <f t="shared" si="5"/>
        <v>37.599999999999994</v>
      </c>
    </row>
    <row r="129" spans="1:16" ht="108.6" customHeight="1" x14ac:dyDescent="0.25">
      <c r="A129" s="8" t="s">
        <v>150</v>
      </c>
      <c r="B129" s="8" t="s">
        <v>251</v>
      </c>
      <c r="C129" s="9"/>
      <c r="D129" s="10" t="s">
        <v>421</v>
      </c>
      <c r="E129" s="11" t="s">
        <v>422</v>
      </c>
      <c r="F129" s="20" t="s">
        <v>36</v>
      </c>
      <c r="G129" s="13"/>
      <c r="H129" s="14">
        <f>IFERROR(IF(M129 &gt; 0, IF(I5 &gt; 0, M129 * (1 - I5), M129), 0), 0)</f>
        <v>19</v>
      </c>
      <c r="I129" s="15">
        <v>24</v>
      </c>
      <c r="J129" s="14">
        <f>IFERROR(IF(AND(G129 &gt; 0, M129 &gt; 0), IF(I5 &gt; 0, G129 * I129 * M129 * (1 - I5), G129 * I129 * M129), 0), 0)</f>
        <v>0</v>
      </c>
      <c r="K129" s="16">
        <v>46052</v>
      </c>
      <c r="L129" s="17" t="s">
        <v>423</v>
      </c>
      <c r="M129" s="18">
        <v>19</v>
      </c>
      <c r="N129" s="19">
        <f t="shared" si="3"/>
        <v>18.62</v>
      </c>
      <c r="O129" s="19">
        <f t="shared" si="4"/>
        <v>18.05</v>
      </c>
      <c r="P129" s="19">
        <f t="shared" si="5"/>
        <v>17.86</v>
      </c>
    </row>
    <row r="130" spans="1:16" ht="108.6" customHeight="1" x14ac:dyDescent="0.25">
      <c r="A130" s="8" t="s">
        <v>150</v>
      </c>
      <c r="B130" s="8" t="s">
        <v>338</v>
      </c>
      <c r="C130" s="9"/>
      <c r="D130" s="10" t="s">
        <v>424</v>
      </c>
      <c r="E130" s="11" t="s">
        <v>425</v>
      </c>
      <c r="F130" s="20" t="s">
        <v>36</v>
      </c>
      <c r="G130" s="13"/>
      <c r="H130" s="14">
        <f>IFERROR(IF(M130 &gt; 0, IF(I5 &gt; 0, M130 * (1 - I5), M130), 0), 0)</f>
        <v>35</v>
      </c>
      <c r="I130" s="15">
        <v>24</v>
      </c>
      <c r="J130" s="14">
        <f>IFERROR(IF(AND(G130 &gt; 0, M130 &gt; 0), IF(I5 &gt; 0, G130 * I130 * M130 * (1 - I5), G130 * I130 * M130), 0), 0)</f>
        <v>0</v>
      </c>
      <c r="K130" s="16">
        <v>45831</v>
      </c>
      <c r="L130" s="17" t="s">
        <v>426</v>
      </c>
      <c r="M130" s="18">
        <v>35</v>
      </c>
      <c r="N130" s="19">
        <f t="shared" si="3"/>
        <v>34.299999999999997</v>
      </c>
      <c r="O130" s="19">
        <f t="shared" si="4"/>
        <v>33.25</v>
      </c>
      <c r="P130" s="19">
        <f t="shared" si="5"/>
        <v>32.9</v>
      </c>
    </row>
    <row r="131" spans="1:16" ht="108.6" customHeight="1" x14ac:dyDescent="0.25">
      <c r="A131" s="8" t="s">
        <v>150</v>
      </c>
      <c r="B131" s="8" t="s">
        <v>210</v>
      </c>
      <c r="C131" s="9"/>
      <c r="D131" s="10" t="s">
        <v>427</v>
      </c>
      <c r="E131" s="11" t="s">
        <v>428</v>
      </c>
      <c r="F131" s="20" t="s">
        <v>36</v>
      </c>
      <c r="G131" s="13"/>
      <c r="H131" s="14">
        <f>IFERROR(IF(M131 &gt; 0, IF(I5 &gt; 0, M131 * (1 - I5), M131), 0), 0)</f>
        <v>29.7</v>
      </c>
      <c r="I131" s="15">
        <v>24</v>
      </c>
      <c r="J131" s="14">
        <f>IFERROR(IF(AND(G131 &gt; 0, M131 &gt; 0), IF(I5 &gt; 0, G131 * I131 * M131 * (1 - I5), G131 * I131 * M131), 0), 0)</f>
        <v>0</v>
      </c>
      <c r="K131" s="16">
        <v>45884</v>
      </c>
      <c r="L131" s="17" t="s">
        <v>429</v>
      </c>
      <c r="M131" s="18">
        <v>29.7</v>
      </c>
      <c r="N131" s="19">
        <f t="shared" si="3"/>
        <v>29.105999999999998</v>
      </c>
      <c r="O131" s="19">
        <f t="shared" si="4"/>
        <v>28.214999999999996</v>
      </c>
      <c r="P131" s="19">
        <f t="shared" si="5"/>
        <v>27.917999999999999</v>
      </c>
    </row>
    <row r="132" spans="1:16" ht="108.6" customHeight="1" x14ac:dyDescent="0.25">
      <c r="A132" s="8" t="s">
        <v>150</v>
      </c>
      <c r="B132" s="8" t="s">
        <v>210</v>
      </c>
      <c r="C132" s="9"/>
      <c r="D132" s="10" t="s">
        <v>430</v>
      </c>
      <c r="E132" s="11" t="s">
        <v>431</v>
      </c>
      <c r="F132" s="20" t="s">
        <v>36</v>
      </c>
      <c r="G132" s="13"/>
      <c r="H132" s="14">
        <f>IFERROR(IF(M132 &gt; 0, IF(I5 &gt; 0, M132 * (1 - I5), M132), 0), 0)</f>
        <v>29.7</v>
      </c>
      <c r="I132" s="15">
        <v>24</v>
      </c>
      <c r="J132" s="14">
        <f>IFERROR(IF(AND(G132 &gt; 0, M132 &gt; 0), IF(I5 &gt; 0, G132 * I132 * M132 * (1 - I5), G132 * I132 * M132), 0), 0)</f>
        <v>0</v>
      </c>
      <c r="K132" s="16">
        <v>45884</v>
      </c>
      <c r="L132" s="17" t="s">
        <v>432</v>
      </c>
      <c r="M132" s="18">
        <v>29.7</v>
      </c>
      <c r="N132" s="19">
        <f t="shared" si="3"/>
        <v>29.105999999999998</v>
      </c>
      <c r="O132" s="19">
        <f t="shared" si="4"/>
        <v>28.214999999999996</v>
      </c>
      <c r="P132" s="19">
        <f t="shared" si="5"/>
        <v>27.917999999999999</v>
      </c>
    </row>
    <row r="133" spans="1:16" ht="108.6" customHeight="1" x14ac:dyDescent="0.25">
      <c r="A133" s="8" t="s">
        <v>150</v>
      </c>
      <c r="B133" s="8" t="s">
        <v>210</v>
      </c>
      <c r="C133" s="9"/>
      <c r="D133" s="10" t="s">
        <v>433</v>
      </c>
      <c r="E133" s="11" t="s">
        <v>434</v>
      </c>
      <c r="F133" s="20" t="s">
        <v>36</v>
      </c>
      <c r="G133" s="13"/>
      <c r="H133" s="14">
        <f>IFERROR(IF(M133 &gt; 0, IF(I5 &gt; 0, M133 * (1 - I5), M133), 0), 0)</f>
        <v>25</v>
      </c>
      <c r="I133" s="15">
        <v>24</v>
      </c>
      <c r="J133" s="14">
        <f>IFERROR(IF(AND(G133 &gt; 0, M133 &gt; 0), IF(I5 &gt; 0, G133 * I133 * M133 * (1 - I5), G133 * I133 * M133), 0), 0)</f>
        <v>0</v>
      </c>
      <c r="K133" s="16">
        <v>45677</v>
      </c>
      <c r="L133" s="17" t="s">
        <v>435</v>
      </c>
      <c r="M133" s="18">
        <v>25</v>
      </c>
      <c r="N133" s="19">
        <f t="shared" si="3"/>
        <v>24.5</v>
      </c>
      <c r="O133" s="19">
        <f t="shared" si="4"/>
        <v>23.75</v>
      </c>
      <c r="P133" s="19">
        <f t="shared" si="5"/>
        <v>23.5</v>
      </c>
    </row>
    <row r="134" spans="1:16" ht="108.6" customHeight="1" x14ac:dyDescent="0.25">
      <c r="A134" s="8" t="s">
        <v>150</v>
      </c>
      <c r="B134" s="8" t="s">
        <v>210</v>
      </c>
      <c r="C134" s="9"/>
      <c r="D134" s="10" t="s">
        <v>436</v>
      </c>
      <c r="E134" s="11" t="s">
        <v>437</v>
      </c>
      <c r="F134" s="20" t="s">
        <v>36</v>
      </c>
      <c r="G134" s="13"/>
      <c r="H134" s="14">
        <f>IFERROR(IF(M134 &gt; 0, IF(I5 &gt; 0, M134 * (1 - I5), M134), 0), 0)</f>
        <v>31</v>
      </c>
      <c r="I134" s="15">
        <v>24</v>
      </c>
      <c r="J134" s="14">
        <f>IFERROR(IF(AND(G134 &gt; 0, M134 &gt; 0), IF(I5 &gt; 0, G134 * I134 * M134 * (1 - I5), G134 * I134 * M134), 0), 0)</f>
        <v>0</v>
      </c>
      <c r="K134" s="16">
        <v>45703</v>
      </c>
      <c r="L134" s="17" t="s">
        <v>438</v>
      </c>
      <c r="M134" s="18">
        <v>31</v>
      </c>
      <c r="N134" s="19">
        <f t="shared" si="3"/>
        <v>30.38</v>
      </c>
      <c r="O134" s="19">
        <f t="shared" si="4"/>
        <v>29.45</v>
      </c>
      <c r="P134" s="19">
        <f t="shared" si="5"/>
        <v>29.139999999999997</v>
      </c>
    </row>
    <row r="135" spans="1:16" ht="108.6" customHeight="1" x14ac:dyDescent="0.25">
      <c r="A135" s="8" t="s">
        <v>150</v>
      </c>
      <c r="B135" s="8" t="s">
        <v>210</v>
      </c>
      <c r="C135" s="9"/>
      <c r="D135" s="10" t="s">
        <v>439</v>
      </c>
      <c r="E135" s="11" t="s">
        <v>440</v>
      </c>
      <c r="F135" s="20" t="s">
        <v>36</v>
      </c>
      <c r="G135" s="13"/>
      <c r="H135" s="14">
        <f>IFERROR(IF(M135 &gt; 0, IF(I5 &gt; 0, M135 * (1 - I5), M135), 0), 0)</f>
        <v>31</v>
      </c>
      <c r="I135" s="15">
        <v>24</v>
      </c>
      <c r="J135" s="14">
        <f>IFERROR(IF(AND(G135 &gt; 0, M135 &gt; 0), IF(I5 &gt; 0, G135 * I135 * M135 * (1 - I5), G135 * I135 * M135), 0), 0)</f>
        <v>0</v>
      </c>
      <c r="K135" s="16">
        <v>45960</v>
      </c>
      <c r="L135" s="17" t="s">
        <v>441</v>
      </c>
      <c r="M135" s="18">
        <v>31</v>
      </c>
      <c r="N135" s="19">
        <f t="shared" ref="N135:N198" si="6">IFERROR(IF(M135 &gt; 0, M135 * 0.98, 0), 0)</f>
        <v>30.38</v>
      </c>
      <c r="O135" s="19">
        <f t="shared" ref="O135:O198" si="7">IFERROR(IF(M135 &gt; 0, M135 * 0.95, 0), 0)</f>
        <v>29.45</v>
      </c>
      <c r="P135" s="19">
        <f t="shared" ref="P135:P198" si="8">IFERROR(IF(M135 &gt; 0, M135 * 0.94, 0), 0)</f>
        <v>29.139999999999997</v>
      </c>
    </row>
    <row r="136" spans="1:16" ht="108.6" customHeight="1" x14ac:dyDescent="0.25">
      <c r="A136" s="8" t="s">
        <v>150</v>
      </c>
      <c r="B136" s="8" t="s">
        <v>210</v>
      </c>
      <c r="C136" s="9"/>
      <c r="D136" s="10" t="s">
        <v>442</v>
      </c>
      <c r="E136" s="11" t="s">
        <v>443</v>
      </c>
      <c r="F136" s="20" t="s">
        <v>36</v>
      </c>
      <c r="G136" s="13"/>
      <c r="H136" s="14">
        <f>IFERROR(IF(M136 &gt; 0, IF(I5 &gt; 0, M136 * (1 - I5), M136), 0), 0)</f>
        <v>31</v>
      </c>
      <c r="I136" s="15">
        <v>24</v>
      </c>
      <c r="J136" s="14">
        <f>IFERROR(IF(AND(G136 &gt; 0, M136 &gt; 0), IF(I5 &gt; 0, G136 * I136 * M136 * (1 - I5), G136 * I136 * M136), 0), 0)</f>
        <v>0</v>
      </c>
      <c r="K136" s="16">
        <v>45963</v>
      </c>
      <c r="L136" s="17" t="s">
        <v>444</v>
      </c>
      <c r="M136" s="18">
        <v>31</v>
      </c>
      <c r="N136" s="19">
        <f t="shared" si="6"/>
        <v>30.38</v>
      </c>
      <c r="O136" s="19">
        <f t="shared" si="7"/>
        <v>29.45</v>
      </c>
      <c r="P136" s="19">
        <f t="shared" si="8"/>
        <v>29.139999999999997</v>
      </c>
    </row>
    <row r="137" spans="1:16" ht="108.6" customHeight="1" x14ac:dyDescent="0.25">
      <c r="A137" s="8" t="s">
        <v>150</v>
      </c>
      <c r="B137" s="8" t="s">
        <v>210</v>
      </c>
      <c r="C137" s="9"/>
      <c r="D137" s="10" t="s">
        <v>445</v>
      </c>
      <c r="E137" s="11" t="s">
        <v>446</v>
      </c>
      <c r="F137" s="20" t="s">
        <v>36</v>
      </c>
      <c r="G137" s="13"/>
      <c r="H137" s="14">
        <f>IFERROR(IF(M137 &gt; 0, IF(I5 &gt; 0, M137 * (1 - I5), M137), 0), 0)</f>
        <v>31</v>
      </c>
      <c r="I137" s="15">
        <v>24</v>
      </c>
      <c r="J137" s="14">
        <f>IFERROR(IF(AND(G137 &gt; 0, M137 &gt; 0), IF(I5 &gt; 0, G137 * I137 * M137 * (1 - I5), G137 * I137 * M137), 0), 0)</f>
        <v>0</v>
      </c>
      <c r="K137" s="16">
        <v>45964</v>
      </c>
      <c r="L137" s="17" t="s">
        <v>447</v>
      </c>
      <c r="M137" s="18">
        <v>31</v>
      </c>
      <c r="N137" s="19">
        <f t="shared" si="6"/>
        <v>30.38</v>
      </c>
      <c r="O137" s="19">
        <f t="shared" si="7"/>
        <v>29.45</v>
      </c>
      <c r="P137" s="19">
        <f t="shared" si="8"/>
        <v>29.139999999999997</v>
      </c>
    </row>
    <row r="138" spans="1:16" ht="108.6" customHeight="1" x14ac:dyDescent="0.25">
      <c r="A138" s="8" t="s">
        <v>150</v>
      </c>
      <c r="B138" s="8" t="s">
        <v>338</v>
      </c>
      <c r="C138" s="9"/>
      <c r="D138" s="10" t="s">
        <v>448</v>
      </c>
      <c r="E138" s="11" t="s">
        <v>449</v>
      </c>
      <c r="F138" s="20" t="s">
        <v>36</v>
      </c>
      <c r="G138" s="13"/>
      <c r="H138" s="14">
        <f>IFERROR(IF(M138 &gt; 0, IF(I5 &gt; 0, M138 * (1 - I5), M138), 0), 0)</f>
        <v>35</v>
      </c>
      <c r="I138" s="15">
        <v>24</v>
      </c>
      <c r="J138" s="14">
        <f>IFERROR(IF(AND(G138 &gt; 0, M138 &gt; 0), IF(I5 &gt; 0, G138 * I138 * M138 * (1 - I5), G138 * I138 * M138), 0), 0)</f>
        <v>0</v>
      </c>
      <c r="K138" s="16">
        <v>45833</v>
      </c>
      <c r="L138" s="17" t="s">
        <v>450</v>
      </c>
      <c r="M138" s="18">
        <v>35</v>
      </c>
      <c r="N138" s="19">
        <f t="shared" si="6"/>
        <v>34.299999999999997</v>
      </c>
      <c r="O138" s="19">
        <f t="shared" si="7"/>
        <v>33.25</v>
      </c>
      <c r="P138" s="19">
        <f t="shared" si="8"/>
        <v>32.9</v>
      </c>
    </row>
    <row r="139" spans="1:16" ht="108.6" customHeight="1" x14ac:dyDescent="0.25">
      <c r="A139" s="8" t="s">
        <v>150</v>
      </c>
      <c r="B139" s="8" t="s">
        <v>338</v>
      </c>
      <c r="C139" s="9"/>
      <c r="D139" s="10" t="s">
        <v>451</v>
      </c>
      <c r="E139" s="11" t="s">
        <v>452</v>
      </c>
      <c r="F139" s="20" t="s">
        <v>36</v>
      </c>
      <c r="G139" s="13"/>
      <c r="H139" s="14">
        <f>IFERROR(IF(M139 &gt; 0, IF(I5 &gt; 0, M139 * (1 - I5), M139), 0), 0)</f>
        <v>35</v>
      </c>
      <c r="I139" s="15">
        <v>24</v>
      </c>
      <c r="J139" s="14">
        <f>IFERROR(IF(AND(G139 &gt; 0, M139 &gt; 0), IF(I5 &gt; 0, G139 * I139 * M139 * (1 - I5), G139 * I139 * M139), 0), 0)</f>
        <v>0</v>
      </c>
      <c r="K139" s="16">
        <v>45675</v>
      </c>
      <c r="L139" s="17" t="s">
        <v>453</v>
      </c>
      <c r="M139" s="18">
        <v>35</v>
      </c>
      <c r="N139" s="19">
        <f t="shared" si="6"/>
        <v>34.299999999999997</v>
      </c>
      <c r="O139" s="19">
        <f t="shared" si="7"/>
        <v>33.25</v>
      </c>
      <c r="P139" s="19">
        <f t="shared" si="8"/>
        <v>32.9</v>
      </c>
    </row>
    <row r="140" spans="1:16" ht="108.6" customHeight="1" x14ac:dyDescent="0.25">
      <c r="A140" s="8" t="s">
        <v>150</v>
      </c>
      <c r="B140" s="8" t="s">
        <v>338</v>
      </c>
      <c r="C140" s="9"/>
      <c r="D140" s="10" t="s">
        <v>454</v>
      </c>
      <c r="E140" s="11" t="s">
        <v>455</v>
      </c>
      <c r="F140" s="20" t="s">
        <v>36</v>
      </c>
      <c r="G140" s="13"/>
      <c r="H140" s="14">
        <f>IFERROR(IF(M140 &gt; 0, IF(I5 &gt; 0, M140 * (1 - I5), M140), 0), 0)</f>
        <v>35</v>
      </c>
      <c r="I140" s="15">
        <v>24</v>
      </c>
      <c r="J140" s="14">
        <f>IFERROR(IF(AND(G140 &gt; 0, M140 &gt; 0), IF(I5 &gt; 0, G140 * I140 * M140 * (1 - I5), G140 * I140 * M140), 0), 0)</f>
        <v>0</v>
      </c>
      <c r="K140" s="16">
        <v>45834</v>
      </c>
      <c r="L140" s="17" t="s">
        <v>456</v>
      </c>
      <c r="M140" s="18">
        <v>35</v>
      </c>
      <c r="N140" s="19">
        <f t="shared" si="6"/>
        <v>34.299999999999997</v>
      </c>
      <c r="O140" s="19">
        <f t="shared" si="7"/>
        <v>33.25</v>
      </c>
      <c r="P140" s="19">
        <f t="shared" si="8"/>
        <v>32.9</v>
      </c>
    </row>
    <row r="141" spans="1:16" ht="108.6" customHeight="1" x14ac:dyDescent="0.25">
      <c r="A141" s="8" t="s">
        <v>150</v>
      </c>
      <c r="B141" s="8" t="s">
        <v>338</v>
      </c>
      <c r="C141" s="9"/>
      <c r="D141" s="10" t="s">
        <v>457</v>
      </c>
      <c r="E141" s="11" t="s">
        <v>458</v>
      </c>
      <c r="F141" s="20" t="s">
        <v>36</v>
      </c>
      <c r="G141" s="13"/>
      <c r="H141" s="14">
        <f>IFERROR(IF(M141 &gt; 0, IF(I5 &gt; 0, M141 * (1 - I5), M141), 0), 0)</f>
        <v>35</v>
      </c>
      <c r="I141" s="15">
        <v>24</v>
      </c>
      <c r="J141" s="14">
        <f>IFERROR(IF(AND(G141 &gt; 0, M141 &gt; 0), IF(I5 &gt; 0, G141 * I141 * M141 * (1 - I5), G141 * I141 * M141), 0), 0)</f>
        <v>0</v>
      </c>
      <c r="K141" s="16">
        <v>45829</v>
      </c>
      <c r="L141" s="17" t="s">
        <v>459</v>
      </c>
      <c r="M141" s="18">
        <v>35</v>
      </c>
      <c r="N141" s="19">
        <f t="shared" si="6"/>
        <v>34.299999999999997</v>
      </c>
      <c r="O141" s="19">
        <f t="shared" si="7"/>
        <v>33.25</v>
      </c>
      <c r="P141" s="19">
        <f t="shared" si="8"/>
        <v>32.9</v>
      </c>
    </row>
    <row r="142" spans="1:16" ht="108.6" customHeight="1" x14ac:dyDescent="0.25">
      <c r="A142" s="8" t="s">
        <v>150</v>
      </c>
      <c r="B142" s="8" t="s">
        <v>338</v>
      </c>
      <c r="C142" s="9"/>
      <c r="D142" s="10" t="s">
        <v>460</v>
      </c>
      <c r="E142" s="11" t="s">
        <v>461</v>
      </c>
      <c r="F142" s="20" t="s">
        <v>36</v>
      </c>
      <c r="G142" s="13"/>
      <c r="H142" s="14">
        <f>IFERROR(IF(M142 &gt; 0, IF(I5 &gt; 0, M142 * (1 - I5), M142), 0), 0)</f>
        <v>35</v>
      </c>
      <c r="I142" s="15">
        <v>24</v>
      </c>
      <c r="J142" s="14">
        <f>IFERROR(IF(AND(G142 &gt; 0, M142 &gt; 0), IF(I5 &gt; 0, G142 * I142 * M142 * (1 - I5), G142 * I142 * M142), 0), 0)</f>
        <v>0</v>
      </c>
      <c r="K142" s="16">
        <v>45832</v>
      </c>
      <c r="L142" s="17" t="s">
        <v>462</v>
      </c>
      <c r="M142" s="18">
        <v>35</v>
      </c>
      <c r="N142" s="19">
        <f t="shared" si="6"/>
        <v>34.299999999999997</v>
      </c>
      <c r="O142" s="19">
        <f t="shared" si="7"/>
        <v>33.25</v>
      </c>
      <c r="P142" s="19">
        <f t="shared" si="8"/>
        <v>32.9</v>
      </c>
    </row>
    <row r="143" spans="1:16" ht="108.6" customHeight="1" x14ac:dyDescent="0.25">
      <c r="A143" s="8" t="s">
        <v>150</v>
      </c>
      <c r="B143" s="8" t="s">
        <v>338</v>
      </c>
      <c r="C143" s="9"/>
      <c r="D143" s="10" t="s">
        <v>463</v>
      </c>
      <c r="E143" s="11" t="s">
        <v>464</v>
      </c>
      <c r="F143" s="20" t="s">
        <v>36</v>
      </c>
      <c r="G143" s="13"/>
      <c r="H143" s="14">
        <f>IFERROR(IF(M143 &gt; 0, IF(I5 &gt; 0, M143 * (1 - I5), M143), 0), 0)</f>
        <v>35</v>
      </c>
      <c r="I143" s="15">
        <v>24</v>
      </c>
      <c r="J143" s="14">
        <f>IFERROR(IF(AND(G143 &gt; 0, M143 &gt; 0), IF(I5 &gt; 0, G143 * I143 * M143 * (1 - I5), G143 * I143 * M143), 0), 0)</f>
        <v>0</v>
      </c>
      <c r="K143" s="16">
        <v>45687</v>
      </c>
      <c r="L143" s="17" t="s">
        <v>465</v>
      </c>
      <c r="M143" s="18">
        <v>35</v>
      </c>
      <c r="N143" s="19">
        <f t="shared" si="6"/>
        <v>34.299999999999997</v>
      </c>
      <c r="O143" s="19">
        <f t="shared" si="7"/>
        <v>33.25</v>
      </c>
      <c r="P143" s="19">
        <f t="shared" si="8"/>
        <v>32.9</v>
      </c>
    </row>
    <row r="144" spans="1:16" ht="108.6" customHeight="1" x14ac:dyDescent="0.25">
      <c r="A144" s="8" t="s">
        <v>55</v>
      </c>
      <c r="B144" s="8" t="s">
        <v>51</v>
      </c>
      <c r="C144" s="9"/>
      <c r="D144" s="10" t="s">
        <v>466</v>
      </c>
      <c r="E144" s="11" t="s">
        <v>467</v>
      </c>
      <c r="F144" s="20" t="s">
        <v>36</v>
      </c>
      <c r="G144" s="13"/>
      <c r="H144" s="14">
        <f>IFERROR(IF(M144 &gt; 0, IF(I5 &gt; 0, M144 * (1 - I5), M144), 0), 0)</f>
        <v>56</v>
      </c>
      <c r="I144" s="15">
        <v>24</v>
      </c>
      <c r="J144" s="14">
        <f>IFERROR(IF(AND(G144 &gt; 0, M144 &gt; 0), IF(I5 &gt; 0, G144 * I144 * M144 * (1 - I5), G144 * I144 * M144), 0), 0)</f>
        <v>0</v>
      </c>
      <c r="K144" s="16">
        <v>45848</v>
      </c>
      <c r="L144" s="17" t="s">
        <v>468</v>
      </c>
      <c r="M144" s="18">
        <v>56</v>
      </c>
      <c r="N144" s="19">
        <f t="shared" si="6"/>
        <v>54.879999999999995</v>
      </c>
      <c r="O144" s="19">
        <f t="shared" si="7"/>
        <v>53.199999999999996</v>
      </c>
      <c r="P144" s="19">
        <f t="shared" si="8"/>
        <v>52.64</v>
      </c>
    </row>
    <row r="145" spans="1:16" ht="108.6" customHeight="1" x14ac:dyDescent="0.25">
      <c r="A145" s="8" t="s">
        <v>50</v>
      </c>
      <c r="B145" s="8" t="s">
        <v>51</v>
      </c>
      <c r="C145" s="9"/>
      <c r="D145" s="10" t="s">
        <v>469</v>
      </c>
      <c r="E145" s="11" t="s">
        <v>470</v>
      </c>
      <c r="F145" s="20" t="s">
        <v>36</v>
      </c>
      <c r="G145" s="13"/>
      <c r="H145" s="14">
        <f>IFERROR(IF(M145 &gt; 0, IF(I5 &gt; 0, M145 * (1 - I5), M145), 0), 0)</f>
        <v>249</v>
      </c>
      <c r="I145" s="15">
        <v>12</v>
      </c>
      <c r="J145" s="14">
        <f>IFERROR(IF(AND(G145 &gt; 0, M145 &gt; 0), IF(I5 &gt; 0, G145 * I145 * M145 * (1 - I5), G145 * I145 * M145), 0), 0)</f>
        <v>0</v>
      </c>
      <c r="K145" s="16">
        <v>45769</v>
      </c>
      <c r="L145" s="17" t="s">
        <v>471</v>
      </c>
      <c r="M145" s="18">
        <v>249</v>
      </c>
      <c r="N145" s="19">
        <f t="shared" si="6"/>
        <v>244.01999999999998</v>
      </c>
      <c r="O145" s="19">
        <f t="shared" si="7"/>
        <v>236.54999999999998</v>
      </c>
      <c r="P145" s="19">
        <f t="shared" si="8"/>
        <v>234.05999999999997</v>
      </c>
    </row>
    <row r="146" spans="1:16" ht="108.6" customHeight="1" x14ac:dyDescent="0.25">
      <c r="A146" s="8" t="s">
        <v>472</v>
      </c>
      <c r="B146" s="8" t="s">
        <v>51</v>
      </c>
      <c r="C146" s="9"/>
      <c r="D146" s="10" t="s">
        <v>473</v>
      </c>
      <c r="E146" s="11" t="s">
        <v>474</v>
      </c>
      <c r="F146" s="20" t="s">
        <v>36</v>
      </c>
      <c r="G146" s="13"/>
      <c r="H146" s="14">
        <f>IFERROR(IF(M146 &gt; 0, IF(I5 &gt; 0, M146 * (1 - I5), M146), 0), 0)</f>
        <v>56</v>
      </c>
      <c r="I146" s="15">
        <v>30</v>
      </c>
      <c r="J146" s="14">
        <f>IFERROR(IF(AND(G146 &gt; 0, M146 &gt; 0), IF(I5 &gt; 0, G146 * I146 * M146 * (1 - I5), G146 * I146 * M146), 0), 0)</f>
        <v>0</v>
      </c>
      <c r="K146" s="16">
        <v>45776</v>
      </c>
      <c r="L146" s="17" t="s">
        <v>475</v>
      </c>
      <c r="M146" s="18">
        <v>56</v>
      </c>
      <c r="N146" s="19">
        <f t="shared" si="6"/>
        <v>54.879999999999995</v>
      </c>
      <c r="O146" s="19">
        <f t="shared" si="7"/>
        <v>53.199999999999996</v>
      </c>
      <c r="P146" s="19">
        <f t="shared" si="8"/>
        <v>52.64</v>
      </c>
    </row>
    <row r="147" spans="1:16" ht="108.6" customHeight="1" x14ac:dyDescent="0.25">
      <c r="A147" s="8" t="s">
        <v>50</v>
      </c>
      <c r="B147" s="8" t="s">
        <v>51</v>
      </c>
      <c r="C147" s="9"/>
      <c r="D147" s="10" t="s">
        <v>476</v>
      </c>
      <c r="E147" s="11" t="s">
        <v>477</v>
      </c>
      <c r="F147" s="20" t="s">
        <v>36</v>
      </c>
      <c r="G147" s="13"/>
      <c r="H147" s="14">
        <f>IFERROR(IF(M147 &gt; 0, IF(I5 &gt; 0, M147 * (1 - I5), M147), 0), 0)</f>
        <v>171.25</v>
      </c>
      <c r="I147" s="15">
        <v>20</v>
      </c>
      <c r="J147" s="14">
        <f>IFERROR(IF(AND(G147 &gt; 0, M147 &gt; 0), IF(I5 &gt; 0, G147 * I147 * M147 * (1 - I5), G147 * I147 * M147), 0), 0)</f>
        <v>0</v>
      </c>
      <c r="K147" s="16">
        <v>45787</v>
      </c>
      <c r="L147" s="17" t="s">
        <v>478</v>
      </c>
      <c r="M147" s="18">
        <v>171.25</v>
      </c>
      <c r="N147" s="19">
        <f t="shared" si="6"/>
        <v>167.82499999999999</v>
      </c>
      <c r="O147" s="19">
        <f t="shared" si="7"/>
        <v>162.6875</v>
      </c>
      <c r="P147" s="19">
        <f t="shared" si="8"/>
        <v>160.97499999999999</v>
      </c>
    </row>
    <row r="148" spans="1:16" ht="108.6" customHeight="1" x14ac:dyDescent="0.25">
      <c r="A148" s="8" t="s">
        <v>55</v>
      </c>
      <c r="B148" s="8" t="s">
        <v>51</v>
      </c>
      <c r="C148" s="9"/>
      <c r="D148" s="10" t="s">
        <v>479</v>
      </c>
      <c r="E148" s="11" t="s">
        <v>480</v>
      </c>
      <c r="F148" s="20" t="s">
        <v>36</v>
      </c>
      <c r="G148" s="13"/>
      <c r="H148" s="14">
        <f>IFERROR(IF(M148 &gt; 0, IF(I5 &gt; 0, M148 * (1 - I5), M148), 0), 0)</f>
        <v>57</v>
      </c>
      <c r="I148" s="15">
        <v>24</v>
      </c>
      <c r="J148" s="14">
        <f>IFERROR(IF(AND(G148 &gt; 0, M148 &gt; 0), IF(I5 &gt; 0, G148 * I148 * M148 * (1 - I5), G148 * I148 * M148), 0), 0)</f>
        <v>0</v>
      </c>
      <c r="K148" s="16">
        <v>45749</v>
      </c>
      <c r="L148" s="17" t="s">
        <v>481</v>
      </c>
      <c r="M148" s="18">
        <v>57</v>
      </c>
      <c r="N148" s="19">
        <f t="shared" si="6"/>
        <v>55.86</v>
      </c>
      <c r="O148" s="19">
        <f t="shared" si="7"/>
        <v>54.15</v>
      </c>
      <c r="P148" s="19">
        <f t="shared" si="8"/>
        <v>53.58</v>
      </c>
    </row>
    <row r="149" spans="1:16" ht="108.6" customHeight="1" x14ac:dyDescent="0.25">
      <c r="A149" s="8" t="s">
        <v>50</v>
      </c>
      <c r="B149" s="8" t="s">
        <v>51</v>
      </c>
      <c r="C149" s="9"/>
      <c r="D149" s="10" t="s">
        <v>482</v>
      </c>
      <c r="E149" s="11" t="s">
        <v>483</v>
      </c>
      <c r="F149" s="20" t="s">
        <v>36</v>
      </c>
      <c r="G149" s="13"/>
      <c r="H149" s="14">
        <f>IFERROR(IF(M149 &gt; 0, IF(I5 &gt; 0, M149 * (1 - I5), M149), 0), 0)</f>
        <v>189</v>
      </c>
      <c r="I149" s="15">
        <v>24</v>
      </c>
      <c r="J149" s="14">
        <f>IFERROR(IF(AND(G149 &gt; 0, M149 &gt; 0), IF(I5 &gt; 0, G149 * I149 * M149 * (1 - I5), G149 * I149 * M149), 0), 0)</f>
        <v>0</v>
      </c>
      <c r="K149" s="16">
        <v>45767</v>
      </c>
      <c r="L149" s="17" t="s">
        <v>484</v>
      </c>
      <c r="M149" s="18">
        <v>189</v>
      </c>
      <c r="N149" s="19">
        <f t="shared" si="6"/>
        <v>185.22</v>
      </c>
      <c r="O149" s="19">
        <f t="shared" si="7"/>
        <v>179.54999999999998</v>
      </c>
      <c r="P149" s="19">
        <f t="shared" si="8"/>
        <v>177.66</v>
      </c>
    </row>
    <row r="150" spans="1:16" ht="108.6" customHeight="1" x14ac:dyDescent="0.25">
      <c r="A150" s="8" t="s">
        <v>50</v>
      </c>
      <c r="B150" s="8" t="s">
        <v>51</v>
      </c>
      <c r="C150" s="9"/>
      <c r="D150" s="10" t="s">
        <v>485</v>
      </c>
      <c r="E150" s="11" t="s">
        <v>486</v>
      </c>
      <c r="F150" s="20" t="s">
        <v>36</v>
      </c>
      <c r="G150" s="13"/>
      <c r="H150" s="14">
        <f>IFERROR(IF(M150 &gt; 0, IF(I5 &gt; 0, M150 * (1 - I5), M150), 0), 0)</f>
        <v>189</v>
      </c>
      <c r="I150" s="15">
        <v>24</v>
      </c>
      <c r="J150" s="14">
        <f>IFERROR(IF(AND(G150 &gt; 0, M150 &gt; 0), IF(I5 &gt; 0, G150 * I150 * M150 * (1 - I5), G150 * I150 * M150), 0), 0)</f>
        <v>0</v>
      </c>
      <c r="K150" s="16">
        <v>45752</v>
      </c>
      <c r="L150" s="17" t="s">
        <v>487</v>
      </c>
      <c r="M150" s="18">
        <v>189</v>
      </c>
      <c r="N150" s="19">
        <f t="shared" si="6"/>
        <v>185.22</v>
      </c>
      <c r="O150" s="19">
        <f t="shared" si="7"/>
        <v>179.54999999999998</v>
      </c>
      <c r="P150" s="19">
        <f t="shared" si="8"/>
        <v>177.66</v>
      </c>
    </row>
    <row r="151" spans="1:16" ht="108.6" customHeight="1" x14ac:dyDescent="0.25">
      <c r="A151" s="8" t="s">
        <v>50</v>
      </c>
      <c r="B151" s="8" t="s">
        <v>51</v>
      </c>
      <c r="C151" s="9"/>
      <c r="D151" s="10" t="s">
        <v>488</v>
      </c>
      <c r="E151" s="11" t="s">
        <v>489</v>
      </c>
      <c r="F151" s="12" t="s">
        <v>32</v>
      </c>
      <c r="G151" s="13"/>
      <c r="H151" s="14">
        <f>IFERROR(IF(M151 &gt; 0, IF(I5 &gt; 0, M151 * (1 - I5), M151), 0), 0)</f>
        <v>189</v>
      </c>
      <c r="I151" s="15">
        <v>24</v>
      </c>
      <c r="J151" s="14">
        <f>IFERROR(IF(AND(G151 &gt; 0, M151 &gt; 0), IF(I5 &gt; 0, G151 * I151 * M151 * (1 - I5), G151 * I151 * M151), 0), 0)</f>
        <v>0</v>
      </c>
      <c r="K151" s="16">
        <v>45652</v>
      </c>
      <c r="L151" s="17" t="s">
        <v>490</v>
      </c>
      <c r="M151" s="18">
        <v>189</v>
      </c>
      <c r="N151" s="19">
        <f t="shared" si="6"/>
        <v>185.22</v>
      </c>
      <c r="O151" s="19">
        <f t="shared" si="7"/>
        <v>179.54999999999998</v>
      </c>
      <c r="P151" s="19">
        <f t="shared" si="8"/>
        <v>177.66</v>
      </c>
    </row>
    <row r="152" spans="1:16" ht="108.6" customHeight="1" x14ac:dyDescent="0.25">
      <c r="A152" s="8" t="s">
        <v>50</v>
      </c>
      <c r="B152" s="8" t="s">
        <v>51</v>
      </c>
      <c r="C152" s="9"/>
      <c r="D152" s="10" t="s">
        <v>491</v>
      </c>
      <c r="E152" s="11" t="s">
        <v>492</v>
      </c>
      <c r="F152" s="20" t="s">
        <v>36</v>
      </c>
      <c r="G152" s="13"/>
      <c r="H152" s="14">
        <f>IFERROR(IF(M152 &gt; 0, IF(I5 &gt; 0, M152 * (1 - I5), M152), 0), 0)</f>
        <v>249</v>
      </c>
      <c r="I152" s="15">
        <v>12</v>
      </c>
      <c r="J152" s="14">
        <f>IFERROR(IF(AND(G152 &gt; 0, M152 &gt; 0), IF(I5 &gt; 0, G152 * I152 * M152 * (1 - I5), G152 * I152 * M152), 0), 0)</f>
        <v>0</v>
      </c>
      <c r="K152" s="16">
        <v>45821</v>
      </c>
      <c r="L152" s="17" t="s">
        <v>493</v>
      </c>
      <c r="M152" s="18">
        <v>249</v>
      </c>
      <c r="N152" s="19">
        <f t="shared" si="6"/>
        <v>244.01999999999998</v>
      </c>
      <c r="O152" s="19">
        <f t="shared" si="7"/>
        <v>236.54999999999998</v>
      </c>
      <c r="P152" s="19">
        <f t="shared" si="8"/>
        <v>234.05999999999997</v>
      </c>
    </row>
    <row r="153" spans="1:16" ht="108.6" customHeight="1" x14ac:dyDescent="0.25">
      <c r="A153" s="8" t="s">
        <v>50</v>
      </c>
      <c r="B153" s="8" t="s">
        <v>51</v>
      </c>
      <c r="C153" s="9"/>
      <c r="D153" s="10" t="s">
        <v>494</v>
      </c>
      <c r="E153" s="11" t="s">
        <v>495</v>
      </c>
      <c r="F153" s="20" t="s">
        <v>36</v>
      </c>
      <c r="G153" s="13"/>
      <c r="H153" s="14">
        <f>IFERROR(IF(M153 &gt; 0, IF(I5 &gt; 0, M153 * (1 - I5), M153), 0), 0)</f>
        <v>249</v>
      </c>
      <c r="I153" s="15">
        <v>12</v>
      </c>
      <c r="J153" s="14">
        <f>IFERROR(IF(AND(G153 &gt; 0, M153 &gt; 0), IF(I5 &gt; 0, G153 * I153 * M153 * (1 - I5), G153 * I153 * M153), 0), 0)</f>
        <v>0</v>
      </c>
      <c r="K153" s="16">
        <v>45832</v>
      </c>
      <c r="L153" s="17" t="s">
        <v>496</v>
      </c>
      <c r="M153" s="18">
        <v>249</v>
      </c>
      <c r="N153" s="19">
        <f t="shared" si="6"/>
        <v>244.01999999999998</v>
      </c>
      <c r="O153" s="19">
        <f t="shared" si="7"/>
        <v>236.54999999999998</v>
      </c>
      <c r="P153" s="19">
        <f t="shared" si="8"/>
        <v>234.05999999999997</v>
      </c>
    </row>
    <row r="154" spans="1:16" ht="108.6" customHeight="1" x14ac:dyDescent="0.25">
      <c r="A154" s="8" t="s">
        <v>50</v>
      </c>
      <c r="B154" s="8" t="s">
        <v>51</v>
      </c>
      <c r="C154" s="9"/>
      <c r="D154" s="10" t="s">
        <v>497</v>
      </c>
      <c r="E154" s="11" t="s">
        <v>498</v>
      </c>
      <c r="F154" s="20" t="s">
        <v>36</v>
      </c>
      <c r="G154" s="13"/>
      <c r="H154" s="14">
        <f>IFERROR(IF(M154 &gt; 0, IF(I5 &gt; 0, M154 * (1 - I5), M154), 0), 0)</f>
        <v>249</v>
      </c>
      <c r="I154" s="15">
        <v>12</v>
      </c>
      <c r="J154" s="14">
        <f>IFERROR(IF(AND(G154 &gt; 0, M154 &gt; 0), IF(I5 &gt; 0, G154 * I154 * M154 * (1 - I5), G154 * I154 * M154), 0), 0)</f>
        <v>0</v>
      </c>
      <c r="K154" s="16">
        <v>45843</v>
      </c>
      <c r="L154" s="17" t="s">
        <v>499</v>
      </c>
      <c r="M154" s="18">
        <v>249</v>
      </c>
      <c r="N154" s="19">
        <f t="shared" si="6"/>
        <v>244.01999999999998</v>
      </c>
      <c r="O154" s="19">
        <f t="shared" si="7"/>
        <v>236.54999999999998</v>
      </c>
      <c r="P154" s="19">
        <f t="shared" si="8"/>
        <v>234.05999999999997</v>
      </c>
    </row>
    <row r="155" spans="1:16" ht="108.6" customHeight="1" x14ac:dyDescent="0.25">
      <c r="A155" s="8" t="s">
        <v>50</v>
      </c>
      <c r="B155" s="8" t="s">
        <v>51</v>
      </c>
      <c r="C155" s="9"/>
      <c r="D155" s="10" t="s">
        <v>500</v>
      </c>
      <c r="E155" s="11" t="s">
        <v>501</v>
      </c>
      <c r="F155" s="20" t="s">
        <v>36</v>
      </c>
      <c r="G155" s="13"/>
      <c r="H155" s="14">
        <f>IFERROR(IF(M155 &gt; 0, IF(I5 &gt; 0, M155 * (1 - I5), M155), 0), 0)</f>
        <v>249</v>
      </c>
      <c r="I155" s="15">
        <v>14</v>
      </c>
      <c r="J155" s="14">
        <f>IFERROR(IF(AND(G155 &gt; 0, M155 &gt; 0), IF(I5 &gt; 0, G155 * I155 * M155 * (1 - I5), G155 * I155 * M155), 0), 0)</f>
        <v>0</v>
      </c>
      <c r="K155" s="16">
        <v>45838</v>
      </c>
      <c r="L155" s="17" t="s">
        <v>502</v>
      </c>
      <c r="M155" s="18">
        <v>249</v>
      </c>
      <c r="N155" s="19">
        <f t="shared" si="6"/>
        <v>244.01999999999998</v>
      </c>
      <c r="O155" s="19">
        <f t="shared" si="7"/>
        <v>236.54999999999998</v>
      </c>
      <c r="P155" s="19">
        <f t="shared" si="8"/>
        <v>234.05999999999997</v>
      </c>
    </row>
    <row r="156" spans="1:16" ht="108.6" customHeight="1" x14ac:dyDescent="0.25">
      <c r="A156" s="8" t="s">
        <v>50</v>
      </c>
      <c r="B156" s="8" t="s">
        <v>51</v>
      </c>
      <c r="C156" s="9"/>
      <c r="D156" s="10" t="s">
        <v>503</v>
      </c>
      <c r="E156" s="11" t="s">
        <v>504</v>
      </c>
      <c r="F156" s="20" t="s">
        <v>36</v>
      </c>
      <c r="G156" s="13"/>
      <c r="H156" s="14">
        <f>IFERROR(IF(M156 &gt; 0, IF(I5 &gt; 0, M156 * (1 - I5), M156), 0), 0)</f>
        <v>189</v>
      </c>
      <c r="I156" s="15">
        <v>20</v>
      </c>
      <c r="J156" s="14">
        <f>IFERROR(IF(AND(G156 &gt; 0, M156 &gt; 0), IF(I5 &gt; 0, G156 * I156 * M156 * (1 - I5), G156 * I156 * M156), 0), 0)</f>
        <v>0</v>
      </c>
      <c r="K156" s="16">
        <v>45731</v>
      </c>
      <c r="L156" s="17" t="s">
        <v>505</v>
      </c>
      <c r="M156" s="18">
        <v>189</v>
      </c>
      <c r="N156" s="19">
        <f t="shared" si="6"/>
        <v>185.22</v>
      </c>
      <c r="O156" s="19">
        <f t="shared" si="7"/>
        <v>179.54999999999998</v>
      </c>
      <c r="P156" s="19">
        <f t="shared" si="8"/>
        <v>177.66</v>
      </c>
    </row>
    <row r="157" spans="1:16" ht="108.6" customHeight="1" x14ac:dyDescent="0.25">
      <c r="A157" s="8" t="s">
        <v>55</v>
      </c>
      <c r="B157" s="8" t="s">
        <v>51</v>
      </c>
      <c r="C157" s="9"/>
      <c r="D157" s="10" t="s">
        <v>506</v>
      </c>
      <c r="E157" s="11" t="s">
        <v>507</v>
      </c>
      <c r="F157" s="12" t="s">
        <v>32</v>
      </c>
      <c r="G157" s="13"/>
      <c r="H157" s="14">
        <f>IFERROR(IF(M157 &gt; 0, IF(I5 &gt; 0, M157 * (1 - I5), M157), 0), 0)</f>
        <v>209</v>
      </c>
      <c r="I157" s="15">
        <v>24</v>
      </c>
      <c r="J157" s="14">
        <f>IFERROR(IF(AND(G157 &gt; 0, M157 &gt; 0), IF(I5 &gt; 0, G157 * I157 * M157 * (1 - I5), G157 * I157 * M157), 0), 0)</f>
        <v>0</v>
      </c>
      <c r="K157" s="16">
        <v>45713</v>
      </c>
      <c r="L157" s="17" t="s">
        <v>508</v>
      </c>
      <c r="M157" s="18">
        <v>209</v>
      </c>
      <c r="N157" s="19">
        <f t="shared" si="6"/>
        <v>204.82</v>
      </c>
      <c r="O157" s="19">
        <f t="shared" si="7"/>
        <v>198.54999999999998</v>
      </c>
      <c r="P157" s="19">
        <f t="shared" si="8"/>
        <v>196.45999999999998</v>
      </c>
    </row>
    <row r="158" spans="1:16" ht="108.6" customHeight="1" x14ac:dyDescent="0.25">
      <c r="A158" s="8" t="s">
        <v>50</v>
      </c>
      <c r="B158" s="8" t="s">
        <v>51</v>
      </c>
      <c r="C158" s="9"/>
      <c r="D158" s="10" t="s">
        <v>509</v>
      </c>
      <c r="E158" s="11" t="s">
        <v>510</v>
      </c>
      <c r="F158" s="20" t="s">
        <v>36</v>
      </c>
      <c r="G158" s="13"/>
      <c r="H158" s="14">
        <f>IFERROR(IF(M158 &gt; 0, IF(I5 &gt; 0, M158 * (1 - I5), M158), 0), 0)</f>
        <v>209</v>
      </c>
      <c r="I158" s="15">
        <v>24</v>
      </c>
      <c r="J158" s="14">
        <f>IFERROR(IF(AND(G158 &gt; 0, M158 &gt; 0), IF(I5 &gt; 0, G158 * I158 * M158 * (1 - I5), G158 * I158 * M158), 0), 0)</f>
        <v>0</v>
      </c>
      <c r="K158" s="16">
        <v>45745</v>
      </c>
      <c r="L158" s="17" t="s">
        <v>511</v>
      </c>
      <c r="M158" s="18">
        <v>209</v>
      </c>
      <c r="N158" s="19">
        <f t="shared" si="6"/>
        <v>204.82</v>
      </c>
      <c r="O158" s="19">
        <f t="shared" si="7"/>
        <v>198.54999999999998</v>
      </c>
      <c r="P158" s="19">
        <f t="shared" si="8"/>
        <v>196.45999999999998</v>
      </c>
    </row>
    <row r="159" spans="1:16" ht="108.6" customHeight="1" x14ac:dyDescent="0.25">
      <c r="A159" s="8" t="s">
        <v>50</v>
      </c>
      <c r="B159" s="8" t="s">
        <v>51</v>
      </c>
      <c r="C159" s="9"/>
      <c r="D159" s="10" t="s">
        <v>512</v>
      </c>
      <c r="E159" s="11" t="s">
        <v>513</v>
      </c>
      <c r="F159" s="20" t="s">
        <v>36</v>
      </c>
      <c r="G159" s="13"/>
      <c r="H159" s="14">
        <f>IFERROR(IF(M159 &gt; 0, IF(I5 &gt; 0, M159 * (1 - I5), M159), 0), 0)</f>
        <v>189</v>
      </c>
      <c r="I159" s="15">
        <v>16</v>
      </c>
      <c r="J159" s="14">
        <f>IFERROR(IF(AND(G159 &gt; 0, M159 &gt; 0), IF(I5 &gt; 0, G159 * I159 * M159 * (1 - I5), G159 * I159 * M159), 0), 0)</f>
        <v>0</v>
      </c>
      <c r="K159" s="16">
        <v>45738</v>
      </c>
      <c r="L159" s="17" t="s">
        <v>514</v>
      </c>
      <c r="M159" s="18">
        <v>189</v>
      </c>
      <c r="N159" s="19">
        <f t="shared" si="6"/>
        <v>185.22</v>
      </c>
      <c r="O159" s="19">
        <f t="shared" si="7"/>
        <v>179.54999999999998</v>
      </c>
      <c r="P159" s="19">
        <f t="shared" si="8"/>
        <v>177.66</v>
      </c>
    </row>
    <row r="160" spans="1:16" ht="108.6" customHeight="1" x14ac:dyDescent="0.25">
      <c r="A160" s="8" t="s">
        <v>50</v>
      </c>
      <c r="B160" s="8" t="s">
        <v>51</v>
      </c>
      <c r="C160" s="9"/>
      <c r="D160" s="10" t="s">
        <v>515</v>
      </c>
      <c r="E160" s="11" t="s">
        <v>516</v>
      </c>
      <c r="F160" s="20" t="s">
        <v>36</v>
      </c>
      <c r="G160" s="13"/>
      <c r="H160" s="14">
        <f>IFERROR(IF(M160 &gt; 0, IF(I5 &gt; 0, M160 * (1 - I5), M160), 0), 0)</f>
        <v>189</v>
      </c>
      <c r="I160" s="15">
        <v>20</v>
      </c>
      <c r="J160" s="14">
        <f>IFERROR(IF(AND(G160 &gt; 0, M160 &gt; 0), IF(I5 &gt; 0, G160 * I160 * M160 * (1 - I5), G160 * I160 * M160), 0), 0)</f>
        <v>0</v>
      </c>
      <c r="K160" s="16">
        <v>45819</v>
      </c>
      <c r="L160" s="17" t="s">
        <v>517</v>
      </c>
      <c r="M160" s="18">
        <v>189</v>
      </c>
      <c r="N160" s="19">
        <f t="shared" si="6"/>
        <v>185.22</v>
      </c>
      <c r="O160" s="19">
        <f t="shared" si="7"/>
        <v>179.54999999999998</v>
      </c>
      <c r="P160" s="19">
        <f t="shared" si="8"/>
        <v>177.66</v>
      </c>
    </row>
    <row r="161" spans="1:16" ht="108.6" customHeight="1" x14ac:dyDescent="0.25">
      <c r="A161" s="8" t="s">
        <v>50</v>
      </c>
      <c r="B161" s="8" t="s">
        <v>51</v>
      </c>
      <c r="C161" s="9"/>
      <c r="D161" s="10" t="s">
        <v>518</v>
      </c>
      <c r="E161" s="11" t="s">
        <v>519</v>
      </c>
      <c r="F161" s="20" t="s">
        <v>36</v>
      </c>
      <c r="G161" s="13"/>
      <c r="H161" s="14">
        <f>IFERROR(IF(M161 &gt; 0, IF(I5 &gt; 0, M161 * (1 - I5), M161), 0), 0)</f>
        <v>270</v>
      </c>
      <c r="I161" s="15">
        <v>18</v>
      </c>
      <c r="J161" s="14">
        <f>IFERROR(IF(AND(G161 &gt; 0, M161 &gt; 0), IF(I5 &gt; 0, G161 * I161 * M161 * (1 - I5), G161 * I161 * M161), 0), 0)</f>
        <v>0</v>
      </c>
      <c r="K161" s="16">
        <v>45838</v>
      </c>
      <c r="L161" s="17" t="s">
        <v>520</v>
      </c>
      <c r="M161" s="18">
        <v>270</v>
      </c>
      <c r="N161" s="19">
        <f t="shared" si="6"/>
        <v>264.60000000000002</v>
      </c>
      <c r="O161" s="19">
        <f t="shared" si="7"/>
        <v>256.5</v>
      </c>
      <c r="P161" s="19">
        <f t="shared" si="8"/>
        <v>253.79999999999998</v>
      </c>
    </row>
    <row r="162" spans="1:16" ht="108.6" customHeight="1" x14ac:dyDescent="0.25">
      <c r="A162" s="8" t="s">
        <v>50</v>
      </c>
      <c r="B162" s="8" t="s">
        <v>51</v>
      </c>
      <c r="C162" s="9"/>
      <c r="D162" s="10" t="s">
        <v>521</v>
      </c>
      <c r="E162" s="11" t="s">
        <v>522</v>
      </c>
      <c r="F162" s="20" t="s">
        <v>36</v>
      </c>
      <c r="G162" s="13"/>
      <c r="H162" s="14">
        <f>IFERROR(IF(M162 &gt; 0, IF(I5 &gt; 0, M162 * (1 - I5), M162), 0), 0)</f>
        <v>244</v>
      </c>
      <c r="I162" s="15">
        <v>14</v>
      </c>
      <c r="J162" s="14">
        <f>IFERROR(IF(AND(G162 &gt; 0, M162 &gt; 0), IF(I5 &gt; 0, G162 * I162 * M162 * (1 - I5), G162 * I162 * M162), 0), 0)</f>
        <v>0</v>
      </c>
      <c r="K162" s="16">
        <v>45777</v>
      </c>
      <c r="L162" s="17" t="s">
        <v>523</v>
      </c>
      <c r="M162" s="18">
        <v>244</v>
      </c>
      <c r="N162" s="19">
        <f t="shared" si="6"/>
        <v>239.12</v>
      </c>
      <c r="O162" s="19">
        <f t="shared" si="7"/>
        <v>231.79999999999998</v>
      </c>
      <c r="P162" s="19">
        <f t="shared" si="8"/>
        <v>229.35999999999999</v>
      </c>
    </row>
    <row r="163" spans="1:16" ht="108.6" customHeight="1" x14ac:dyDescent="0.25">
      <c r="A163" s="8" t="s">
        <v>55</v>
      </c>
      <c r="B163" s="8" t="s">
        <v>524</v>
      </c>
      <c r="C163" s="9"/>
      <c r="D163" s="10" t="s">
        <v>525</v>
      </c>
      <c r="E163" s="11" t="s">
        <v>526</v>
      </c>
      <c r="F163" s="12" t="s">
        <v>32</v>
      </c>
      <c r="G163" s="13"/>
      <c r="H163" s="14">
        <f>IFERROR(IF(M163 &gt; 0, IF(I5 &gt; 0, M163 * (1 - I5), M163), 0), 0)</f>
        <v>83</v>
      </c>
      <c r="I163" s="15">
        <v>24</v>
      </c>
      <c r="J163" s="14">
        <f>IFERROR(IF(AND(G163 &gt; 0, M163 &gt; 0), IF(I5 &gt; 0, G163 * I163 * M163 * (1 - I5), G163 * I163 * M163), 0), 0)</f>
        <v>0</v>
      </c>
      <c r="K163" s="16">
        <v>45777</v>
      </c>
      <c r="L163" s="17" t="s">
        <v>527</v>
      </c>
      <c r="M163" s="18">
        <v>83</v>
      </c>
      <c r="N163" s="19">
        <f t="shared" si="6"/>
        <v>81.34</v>
      </c>
      <c r="O163" s="19">
        <f t="shared" si="7"/>
        <v>78.849999999999994</v>
      </c>
      <c r="P163" s="19">
        <f t="shared" si="8"/>
        <v>78.02</v>
      </c>
    </row>
    <row r="164" spans="1:16" ht="108.6" customHeight="1" x14ac:dyDescent="0.25">
      <c r="A164" s="8" t="s">
        <v>528</v>
      </c>
      <c r="B164" s="8" t="s">
        <v>524</v>
      </c>
      <c r="C164" s="9"/>
      <c r="D164" s="10" t="s">
        <v>529</v>
      </c>
      <c r="E164" s="11" t="s">
        <v>530</v>
      </c>
      <c r="F164" s="20" t="s">
        <v>36</v>
      </c>
      <c r="G164" s="13"/>
      <c r="H164" s="14">
        <f>IFERROR(IF(M164 &gt; 0, IF(I5 &gt; 0, M164 * (1 - I5), M164), 0), 0)</f>
        <v>109</v>
      </c>
      <c r="I164" s="15">
        <v>24</v>
      </c>
      <c r="J164" s="14">
        <f>IFERROR(IF(AND(G164 &gt; 0, M164 &gt; 0), IF(I5 &gt; 0, G164 * I164 * M164 * (1 - I5), G164 * I164 * M164), 0), 0)</f>
        <v>0</v>
      </c>
      <c r="K164" s="16">
        <v>45730</v>
      </c>
      <c r="L164" s="17" t="s">
        <v>531</v>
      </c>
      <c r="M164" s="18">
        <v>109</v>
      </c>
      <c r="N164" s="19">
        <f t="shared" si="6"/>
        <v>106.82</v>
      </c>
      <c r="O164" s="19">
        <f t="shared" si="7"/>
        <v>103.55</v>
      </c>
      <c r="P164" s="19">
        <f t="shared" si="8"/>
        <v>102.46</v>
      </c>
    </row>
    <row r="165" spans="1:16" ht="108.6" customHeight="1" x14ac:dyDescent="0.25">
      <c r="A165" s="8" t="s">
        <v>528</v>
      </c>
      <c r="B165" s="8" t="s">
        <v>524</v>
      </c>
      <c r="C165" s="9"/>
      <c r="D165" s="10" t="s">
        <v>532</v>
      </c>
      <c r="E165" s="11" t="s">
        <v>533</v>
      </c>
      <c r="F165" s="12" t="s">
        <v>32</v>
      </c>
      <c r="G165" s="13"/>
      <c r="H165" s="14">
        <f>IFERROR(IF(M165 &gt; 0, IF(I5 &gt; 0, M165 * (1 - I5), M165), 0), 0)</f>
        <v>109</v>
      </c>
      <c r="I165" s="15">
        <v>24</v>
      </c>
      <c r="J165" s="14">
        <f>IFERROR(IF(AND(G165 &gt; 0, M165 &gt; 0), IF(I5 &gt; 0, G165 * I165 * M165 * (1 - I5), G165 * I165 * M165), 0), 0)</f>
        <v>0</v>
      </c>
      <c r="K165" s="16">
        <v>45731</v>
      </c>
      <c r="L165" s="17" t="s">
        <v>534</v>
      </c>
      <c r="M165" s="18">
        <v>109</v>
      </c>
      <c r="N165" s="19">
        <f t="shared" si="6"/>
        <v>106.82</v>
      </c>
      <c r="O165" s="19">
        <f t="shared" si="7"/>
        <v>103.55</v>
      </c>
      <c r="P165" s="19">
        <f t="shared" si="8"/>
        <v>102.46</v>
      </c>
    </row>
    <row r="166" spans="1:16" ht="108.6" customHeight="1" x14ac:dyDescent="0.25">
      <c r="A166" s="8" t="s">
        <v>528</v>
      </c>
      <c r="B166" s="8" t="s">
        <v>524</v>
      </c>
      <c r="C166" s="9"/>
      <c r="D166" s="10" t="s">
        <v>535</v>
      </c>
      <c r="E166" s="11" t="s">
        <v>536</v>
      </c>
      <c r="F166" s="12" t="s">
        <v>32</v>
      </c>
      <c r="G166" s="13"/>
      <c r="H166" s="14">
        <f>IFERROR(IF(M166 &gt; 0, IF(I5 &gt; 0, M166 * (1 - I5), M166), 0), 0)</f>
        <v>29</v>
      </c>
      <c r="I166" s="15">
        <v>12</v>
      </c>
      <c r="J166" s="14">
        <f>IFERROR(IF(AND(G166 &gt; 0, M166 &gt; 0), IF(I5 &gt; 0, G166 * I166 * M166 * (1 - I5), G166 * I166 * M166), 0), 0)</f>
        <v>0</v>
      </c>
      <c r="K166" s="16">
        <v>45693</v>
      </c>
      <c r="L166" s="17" t="s">
        <v>537</v>
      </c>
      <c r="M166" s="18">
        <v>29</v>
      </c>
      <c r="N166" s="19">
        <f t="shared" si="6"/>
        <v>28.419999999999998</v>
      </c>
      <c r="O166" s="19">
        <f t="shared" si="7"/>
        <v>27.549999999999997</v>
      </c>
      <c r="P166" s="19">
        <f t="shared" si="8"/>
        <v>27.259999999999998</v>
      </c>
    </row>
    <row r="167" spans="1:16" ht="108.6" customHeight="1" x14ac:dyDescent="0.25">
      <c r="A167" s="8" t="s">
        <v>528</v>
      </c>
      <c r="B167" s="8" t="s">
        <v>538</v>
      </c>
      <c r="C167" s="9"/>
      <c r="D167" s="10" t="s">
        <v>539</v>
      </c>
      <c r="E167" s="11" t="s">
        <v>540</v>
      </c>
      <c r="F167" s="12" t="s">
        <v>32</v>
      </c>
      <c r="G167" s="13"/>
      <c r="H167" s="14">
        <f>IFERROR(IF(M167 &gt; 0, IF(I5 &gt; 0, M167 * (1 - I5), M167), 0), 0)</f>
        <v>99</v>
      </c>
      <c r="I167" s="15">
        <v>10</v>
      </c>
      <c r="J167" s="14">
        <f>IFERROR(IF(AND(G167 &gt; 0, M167 &gt; 0), IF(I5 &gt; 0, G167 * I167 * M167 * (1 - I5), G167 * I167 * M167), 0), 0)</f>
        <v>0</v>
      </c>
      <c r="K167" s="16">
        <v>45725</v>
      </c>
      <c r="L167" s="17" t="s">
        <v>541</v>
      </c>
      <c r="M167" s="18">
        <v>99</v>
      </c>
      <c r="N167" s="19">
        <f t="shared" si="6"/>
        <v>97.02</v>
      </c>
      <c r="O167" s="19">
        <f t="shared" si="7"/>
        <v>94.05</v>
      </c>
      <c r="P167" s="19">
        <f t="shared" si="8"/>
        <v>93.059999999999988</v>
      </c>
    </row>
    <row r="168" spans="1:16" ht="108.6" customHeight="1" x14ac:dyDescent="0.25">
      <c r="A168" s="8" t="s">
        <v>528</v>
      </c>
      <c r="B168" s="8" t="s">
        <v>538</v>
      </c>
      <c r="C168" s="9"/>
      <c r="D168" s="10" t="s">
        <v>542</v>
      </c>
      <c r="E168" s="11" t="s">
        <v>543</v>
      </c>
      <c r="F168" s="12" t="s">
        <v>32</v>
      </c>
      <c r="G168" s="13"/>
      <c r="H168" s="14">
        <f>IFERROR(IF(M168 &gt; 0, IF(I5 &gt; 0, M168 * (1 - I5), M168), 0), 0)</f>
        <v>130</v>
      </c>
      <c r="I168" s="15">
        <v>10</v>
      </c>
      <c r="J168" s="14">
        <f>IFERROR(IF(AND(G168 &gt; 0, M168 &gt; 0), IF(I5 &gt; 0, G168 * I168 * M168 * (1 - I5), G168 * I168 * M168), 0), 0)</f>
        <v>0</v>
      </c>
      <c r="K168" s="16">
        <v>45731</v>
      </c>
      <c r="L168" s="17" t="s">
        <v>544</v>
      </c>
      <c r="M168" s="18">
        <v>130</v>
      </c>
      <c r="N168" s="19">
        <f t="shared" si="6"/>
        <v>127.39999999999999</v>
      </c>
      <c r="O168" s="19">
        <f t="shared" si="7"/>
        <v>123.5</v>
      </c>
      <c r="P168" s="19">
        <f t="shared" si="8"/>
        <v>122.19999999999999</v>
      </c>
    </row>
    <row r="169" spans="1:16" ht="108.6" customHeight="1" x14ac:dyDescent="0.25">
      <c r="A169" s="8" t="s">
        <v>528</v>
      </c>
      <c r="B169" s="8" t="s">
        <v>538</v>
      </c>
      <c r="C169" s="9"/>
      <c r="D169" s="10" t="s">
        <v>545</v>
      </c>
      <c r="E169" s="11" t="s">
        <v>546</v>
      </c>
      <c r="F169" s="12" t="s">
        <v>32</v>
      </c>
      <c r="G169" s="13"/>
      <c r="H169" s="14">
        <f>IFERROR(IF(M169 &gt; 0, IF(I5 &gt; 0, M169 * (1 - I5), M169), 0), 0)</f>
        <v>130</v>
      </c>
      <c r="I169" s="15">
        <v>10</v>
      </c>
      <c r="J169" s="14">
        <f>IFERROR(IF(AND(G169 &gt; 0, M169 &gt; 0), IF(I5 &gt; 0, G169 * I169 * M169 * (1 - I5), G169 * I169 * M169), 0), 0)</f>
        <v>0</v>
      </c>
      <c r="K169" s="16">
        <v>45804</v>
      </c>
      <c r="L169" s="17" t="s">
        <v>547</v>
      </c>
      <c r="M169" s="18">
        <v>130</v>
      </c>
      <c r="N169" s="19">
        <f t="shared" si="6"/>
        <v>127.39999999999999</v>
      </c>
      <c r="O169" s="19">
        <f t="shared" si="7"/>
        <v>123.5</v>
      </c>
      <c r="P169" s="19">
        <f t="shared" si="8"/>
        <v>122.19999999999999</v>
      </c>
    </row>
    <row r="170" spans="1:16" ht="108.6" customHeight="1" x14ac:dyDescent="0.25">
      <c r="A170" s="8" t="s">
        <v>528</v>
      </c>
      <c r="B170" s="8" t="s">
        <v>538</v>
      </c>
      <c r="C170" s="9"/>
      <c r="D170" s="10" t="s">
        <v>548</v>
      </c>
      <c r="E170" s="11" t="s">
        <v>549</v>
      </c>
      <c r="F170" s="12" t="s">
        <v>32</v>
      </c>
      <c r="G170" s="13"/>
      <c r="H170" s="14">
        <f>IFERROR(IF(M170 &gt; 0, IF(I5 &gt; 0, M170 * (1 - I5), M170), 0), 0)</f>
        <v>77</v>
      </c>
      <c r="I170" s="15">
        <v>10</v>
      </c>
      <c r="J170" s="14">
        <f>IFERROR(IF(AND(G170 &gt; 0, M170 &gt; 0), IF(I5 &gt; 0, G170 * I170 * M170 * (1 - I5), G170 * I170 * M170), 0), 0)</f>
        <v>0</v>
      </c>
      <c r="K170" s="16">
        <v>45830</v>
      </c>
      <c r="L170" s="17" t="s">
        <v>550</v>
      </c>
      <c r="M170" s="18">
        <v>77</v>
      </c>
      <c r="N170" s="19">
        <f t="shared" si="6"/>
        <v>75.459999999999994</v>
      </c>
      <c r="O170" s="19">
        <f t="shared" si="7"/>
        <v>73.149999999999991</v>
      </c>
      <c r="P170" s="19">
        <f t="shared" si="8"/>
        <v>72.38</v>
      </c>
    </row>
    <row r="171" spans="1:16" ht="108.6" customHeight="1" x14ac:dyDescent="0.25">
      <c r="A171" s="8" t="s">
        <v>150</v>
      </c>
      <c r="B171" s="8" t="s">
        <v>220</v>
      </c>
      <c r="C171" s="9"/>
      <c r="D171" s="10" t="s">
        <v>551</v>
      </c>
      <c r="E171" s="11" t="s">
        <v>552</v>
      </c>
      <c r="F171" s="20" t="s">
        <v>36</v>
      </c>
      <c r="G171" s="13"/>
      <c r="H171" s="14">
        <f>IFERROR(IF(M171 &gt; 0, IF(I5 &gt; 0, M171 * (1 - I5), M171), 0), 0)</f>
        <v>79</v>
      </c>
      <c r="I171" s="15">
        <v>12</v>
      </c>
      <c r="J171" s="14">
        <f>IFERROR(IF(AND(G171 &gt; 0, M171 &gt; 0), IF(I5 &gt; 0, G171 * I171 * M171 * (1 - I5), G171 * I171 * M171), 0), 0)</f>
        <v>0</v>
      </c>
      <c r="K171" s="16">
        <v>45868</v>
      </c>
      <c r="L171" s="17" t="s">
        <v>553</v>
      </c>
      <c r="M171" s="18">
        <v>79</v>
      </c>
      <c r="N171" s="19">
        <f t="shared" si="6"/>
        <v>77.42</v>
      </c>
      <c r="O171" s="19">
        <f t="shared" si="7"/>
        <v>75.05</v>
      </c>
      <c r="P171" s="19">
        <f t="shared" si="8"/>
        <v>74.259999999999991</v>
      </c>
    </row>
    <row r="172" spans="1:16" ht="108.6" customHeight="1" x14ac:dyDescent="0.25">
      <c r="A172" s="8" t="s">
        <v>150</v>
      </c>
      <c r="B172" s="8" t="s">
        <v>220</v>
      </c>
      <c r="C172" s="9"/>
      <c r="D172" s="10" t="s">
        <v>554</v>
      </c>
      <c r="E172" s="11" t="s">
        <v>555</v>
      </c>
      <c r="F172" s="20" t="s">
        <v>36</v>
      </c>
      <c r="G172" s="13"/>
      <c r="H172" s="14">
        <f>IFERROR(IF(M172 &gt; 0, IF(I5 &gt; 0, M172 * (1 - I5), M172), 0), 0)</f>
        <v>79</v>
      </c>
      <c r="I172" s="15">
        <v>12</v>
      </c>
      <c r="J172" s="14">
        <f>IFERROR(IF(AND(G172 &gt; 0, M172 &gt; 0), IF(I5 &gt; 0, G172 * I172 * M172 * (1 - I5), G172 * I172 * M172), 0), 0)</f>
        <v>0</v>
      </c>
      <c r="K172" s="16">
        <v>45878</v>
      </c>
      <c r="L172" s="17" t="s">
        <v>556</v>
      </c>
      <c r="M172" s="18">
        <v>79</v>
      </c>
      <c r="N172" s="19">
        <f t="shared" si="6"/>
        <v>77.42</v>
      </c>
      <c r="O172" s="19">
        <f t="shared" si="7"/>
        <v>75.05</v>
      </c>
      <c r="P172" s="19">
        <f t="shared" si="8"/>
        <v>74.259999999999991</v>
      </c>
    </row>
    <row r="173" spans="1:16" ht="108.6" customHeight="1" x14ac:dyDescent="0.25">
      <c r="A173" s="8" t="s">
        <v>150</v>
      </c>
      <c r="B173" s="8" t="s">
        <v>220</v>
      </c>
      <c r="C173" s="9"/>
      <c r="D173" s="10" t="s">
        <v>557</v>
      </c>
      <c r="E173" s="11" t="s">
        <v>558</v>
      </c>
      <c r="F173" s="20" t="s">
        <v>36</v>
      </c>
      <c r="G173" s="13"/>
      <c r="H173" s="14">
        <f>IFERROR(IF(M173 &gt; 0, IF(I5 &gt; 0, M173 * (1 - I5), M173), 0), 0)</f>
        <v>79</v>
      </c>
      <c r="I173" s="15">
        <v>12</v>
      </c>
      <c r="J173" s="14">
        <f>IFERROR(IF(AND(G173 &gt; 0, M173 &gt; 0), IF(I5 &gt; 0, G173 * I173 * M173 * (1 - I5), G173 * I173 * M173), 0), 0)</f>
        <v>0</v>
      </c>
      <c r="K173" s="16">
        <v>45899</v>
      </c>
      <c r="L173" s="17" t="s">
        <v>559</v>
      </c>
      <c r="M173" s="18">
        <v>79</v>
      </c>
      <c r="N173" s="19">
        <f t="shared" si="6"/>
        <v>77.42</v>
      </c>
      <c r="O173" s="19">
        <f t="shared" si="7"/>
        <v>75.05</v>
      </c>
      <c r="P173" s="19">
        <f t="shared" si="8"/>
        <v>74.259999999999991</v>
      </c>
    </row>
    <row r="174" spans="1:16" ht="108.6" customHeight="1" x14ac:dyDescent="0.25">
      <c r="A174" s="8" t="s">
        <v>150</v>
      </c>
      <c r="B174" s="8" t="s">
        <v>220</v>
      </c>
      <c r="C174" s="9"/>
      <c r="D174" s="10" t="s">
        <v>560</v>
      </c>
      <c r="E174" s="11" t="s">
        <v>561</v>
      </c>
      <c r="F174" s="20" t="s">
        <v>36</v>
      </c>
      <c r="G174" s="13"/>
      <c r="H174" s="14">
        <f>IFERROR(IF(M174 &gt; 0, IF(I5 &gt; 0, M174 * (1 - I5), M174), 0), 0)</f>
        <v>35</v>
      </c>
      <c r="I174" s="15">
        <v>24</v>
      </c>
      <c r="J174" s="14">
        <f>IFERROR(IF(AND(G174 &gt; 0, M174 &gt; 0), IF(I5 &gt; 0, G174 * I174 * M174 * (1 - I5), G174 * I174 * M174), 0), 0)</f>
        <v>0</v>
      </c>
      <c r="K174" s="16">
        <v>45762</v>
      </c>
      <c r="L174" s="17" t="s">
        <v>562</v>
      </c>
      <c r="M174" s="18">
        <v>35</v>
      </c>
      <c r="N174" s="19">
        <f t="shared" si="6"/>
        <v>34.299999999999997</v>
      </c>
      <c r="O174" s="19">
        <f t="shared" si="7"/>
        <v>33.25</v>
      </c>
      <c r="P174" s="19">
        <f t="shared" si="8"/>
        <v>32.9</v>
      </c>
    </row>
    <row r="175" spans="1:16" ht="108.6" customHeight="1" x14ac:dyDescent="0.25">
      <c r="A175" s="8" t="s">
        <v>150</v>
      </c>
      <c r="B175" s="8" t="s">
        <v>220</v>
      </c>
      <c r="C175" s="9"/>
      <c r="D175" s="10" t="s">
        <v>563</v>
      </c>
      <c r="E175" s="11" t="s">
        <v>564</v>
      </c>
      <c r="F175" s="20" t="s">
        <v>36</v>
      </c>
      <c r="G175" s="13"/>
      <c r="H175" s="14">
        <f>IFERROR(IF(M175 &gt; 0, IF(I5 &gt; 0, M175 * (1 - I5), M175), 0), 0)</f>
        <v>35</v>
      </c>
      <c r="I175" s="15">
        <v>24</v>
      </c>
      <c r="J175" s="14">
        <f>IFERROR(IF(AND(G175 &gt; 0, M175 &gt; 0), IF(I5 &gt; 0, G175 * I175 * M175 * (1 - I5), G175 * I175 * M175), 0), 0)</f>
        <v>0</v>
      </c>
      <c r="K175" s="16">
        <v>45798</v>
      </c>
      <c r="L175" s="17" t="s">
        <v>565</v>
      </c>
      <c r="M175" s="18">
        <v>35</v>
      </c>
      <c r="N175" s="19">
        <f t="shared" si="6"/>
        <v>34.299999999999997</v>
      </c>
      <c r="O175" s="19">
        <f t="shared" si="7"/>
        <v>33.25</v>
      </c>
      <c r="P175" s="19">
        <f t="shared" si="8"/>
        <v>32.9</v>
      </c>
    </row>
    <row r="176" spans="1:16" ht="108.6" customHeight="1" x14ac:dyDescent="0.25">
      <c r="A176" s="8" t="s">
        <v>150</v>
      </c>
      <c r="B176" s="8" t="s">
        <v>220</v>
      </c>
      <c r="C176" s="9"/>
      <c r="D176" s="10" t="s">
        <v>566</v>
      </c>
      <c r="E176" s="11" t="s">
        <v>567</v>
      </c>
      <c r="F176" s="20" t="s">
        <v>36</v>
      </c>
      <c r="G176" s="13"/>
      <c r="H176" s="14">
        <f>IFERROR(IF(M176 &gt; 0, IF(I5 &gt; 0, M176 * (1 - I5), M176), 0), 0)</f>
        <v>35</v>
      </c>
      <c r="I176" s="15">
        <v>24</v>
      </c>
      <c r="J176" s="14">
        <f>IFERROR(IF(AND(G176 &gt; 0, M176 &gt; 0), IF(I5 &gt; 0, G176 * I176 * M176 * (1 - I5), G176 * I176 * M176), 0), 0)</f>
        <v>0</v>
      </c>
      <c r="K176" s="16">
        <v>45716</v>
      </c>
      <c r="L176" s="17" t="s">
        <v>568</v>
      </c>
      <c r="M176" s="18">
        <v>35</v>
      </c>
      <c r="N176" s="19">
        <f t="shared" si="6"/>
        <v>34.299999999999997</v>
      </c>
      <c r="O176" s="19">
        <f t="shared" si="7"/>
        <v>33.25</v>
      </c>
      <c r="P176" s="19">
        <f t="shared" si="8"/>
        <v>32.9</v>
      </c>
    </row>
    <row r="177" spans="1:16" ht="108.6" customHeight="1" x14ac:dyDescent="0.25">
      <c r="A177" s="8" t="s">
        <v>150</v>
      </c>
      <c r="B177" s="8" t="s">
        <v>220</v>
      </c>
      <c r="C177" s="9"/>
      <c r="D177" s="10" t="s">
        <v>569</v>
      </c>
      <c r="E177" s="11" t="s">
        <v>570</v>
      </c>
      <c r="F177" s="20" t="s">
        <v>36</v>
      </c>
      <c r="G177" s="13"/>
      <c r="H177" s="14">
        <f>IFERROR(IF(M177 &gt; 0, IF(I5 &gt; 0, M177 * (1 - I5), M177), 0), 0)</f>
        <v>35</v>
      </c>
      <c r="I177" s="15">
        <v>24</v>
      </c>
      <c r="J177" s="14">
        <f>IFERROR(IF(AND(G177 &gt; 0, M177 &gt; 0), IF(I5 &gt; 0, G177 * I177 * M177 * (1 - I5), G177 * I177 * M177), 0), 0)</f>
        <v>0</v>
      </c>
      <c r="K177" s="16">
        <v>45716</v>
      </c>
      <c r="L177" s="17" t="s">
        <v>571</v>
      </c>
      <c r="M177" s="18">
        <v>35</v>
      </c>
      <c r="N177" s="19">
        <f t="shared" si="6"/>
        <v>34.299999999999997</v>
      </c>
      <c r="O177" s="19">
        <f t="shared" si="7"/>
        <v>33.25</v>
      </c>
      <c r="P177" s="19">
        <f t="shared" si="8"/>
        <v>32.9</v>
      </c>
    </row>
    <row r="178" spans="1:16" ht="108.6" customHeight="1" x14ac:dyDescent="0.25">
      <c r="A178" s="8" t="s">
        <v>150</v>
      </c>
      <c r="B178" s="8" t="s">
        <v>220</v>
      </c>
      <c r="C178" s="9"/>
      <c r="D178" s="10" t="s">
        <v>572</v>
      </c>
      <c r="E178" s="11" t="s">
        <v>573</v>
      </c>
      <c r="F178" s="20" t="s">
        <v>36</v>
      </c>
      <c r="G178" s="13"/>
      <c r="H178" s="14">
        <f>IFERROR(IF(M178 &gt; 0, IF(I5 &gt; 0, M178 * (1 - I5), M178), 0), 0)</f>
        <v>149</v>
      </c>
      <c r="I178" s="15">
        <v>24</v>
      </c>
      <c r="J178" s="14">
        <f>IFERROR(IF(AND(G178 &gt; 0, M178 &gt; 0), IF(I5 &gt; 0, G178 * I178 * M178 * (1 - I5), G178 * I178 * M178), 0), 0)</f>
        <v>0</v>
      </c>
      <c r="K178" s="16">
        <v>45647</v>
      </c>
      <c r="L178" s="17" t="s">
        <v>574</v>
      </c>
      <c r="M178" s="18">
        <v>149</v>
      </c>
      <c r="N178" s="19">
        <f t="shared" si="6"/>
        <v>146.02000000000001</v>
      </c>
      <c r="O178" s="19">
        <f t="shared" si="7"/>
        <v>141.54999999999998</v>
      </c>
      <c r="P178" s="19">
        <f t="shared" si="8"/>
        <v>140.06</v>
      </c>
    </row>
    <row r="179" spans="1:16" ht="108.6" customHeight="1" x14ac:dyDescent="0.25">
      <c r="A179" s="8" t="s">
        <v>150</v>
      </c>
      <c r="B179" s="8" t="s">
        <v>220</v>
      </c>
      <c r="C179" s="9"/>
      <c r="D179" s="10" t="s">
        <v>575</v>
      </c>
      <c r="E179" s="11" t="s">
        <v>576</v>
      </c>
      <c r="F179" s="12" t="s">
        <v>32</v>
      </c>
      <c r="G179" s="13"/>
      <c r="H179" s="14">
        <f>IFERROR(IF(M179 &gt; 0, IF(I5 &gt; 0, M179 * (1 - I5), M179), 0), 0)</f>
        <v>149</v>
      </c>
      <c r="I179" s="15">
        <v>24</v>
      </c>
      <c r="J179" s="14">
        <f>IFERROR(IF(AND(G179 &gt; 0, M179 &gt; 0), IF(I5 &gt; 0, G179 * I179 * M179 * (1 - I5), G179 * I179 * M179), 0), 0)</f>
        <v>0</v>
      </c>
      <c r="K179" s="16">
        <v>45743</v>
      </c>
      <c r="L179" s="17" t="s">
        <v>577</v>
      </c>
      <c r="M179" s="18">
        <v>149</v>
      </c>
      <c r="N179" s="19">
        <f t="shared" si="6"/>
        <v>146.02000000000001</v>
      </c>
      <c r="O179" s="19">
        <f t="shared" si="7"/>
        <v>141.54999999999998</v>
      </c>
      <c r="P179" s="19">
        <f t="shared" si="8"/>
        <v>140.06</v>
      </c>
    </row>
    <row r="180" spans="1:16" ht="108.6" customHeight="1" x14ac:dyDescent="0.25">
      <c r="A180" s="8" t="s">
        <v>150</v>
      </c>
      <c r="B180" s="8" t="s">
        <v>220</v>
      </c>
      <c r="C180" s="9"/>
      <c r="D180" s="10" t="s">
        <v>578</v>
      </c>
      <c r="E180" s="11" t="s">
        <v>579</v>
      </c>
      <c r="F180" s="12" t="s">
        <v>32</v>
      </c>
      <c r="G180" s="13"/>
      <c r="H180" s="14">
        <f>IFERROR(IF(M180 &gt; 0, IF(I5 &gt; 0, M180 * (1 - I5), M180), 0), 0)</f>
        <v>149</v>
      </c>
      <c r="I180" s="15">
        <v>24</v>
      </c>
      <c r="J180" s="14">
        <f>IFERROR(IF(AND(G180 &gt; 0, M180 &gt; 0), IF(I5 &gt; 0, G180 * I180 * M180 * (1 - I5), G180 * I180 * M180), 0), 0)</f>
        <v>0</v>
      </c>
      <c r="K180" s="16">
        <v>45717</v>
      </c>
      <c r="L180" s="17" t="s">
        <v>580</v>
      </c>
      <c r="M180" s="18">
        <v>149</v>
      </c>
      <c r="N180" s="19">
        <f t="shared" si="6"/>
        <v>146.02000000000001</v>
      </c>
      <c r="O180" s="19">
        <f t="shared" si="7"/>
        <v>141.54999999999998</v>
      </c>
      <c r="P180" s="19">
        <f t="shared" si="8"/>
        <v>140.06</v>
      </c>
    </row>
    <row r="181" spans="1:16" ht="108.6" customHeight="1" x14ac:dyDescent="0.25">
      <c r="A181" s="8" t="s">
        <v>150</v>
      </c>
      <c r="B181" s="8" t="s">
        <v>220</v>
      </c>
      <c r="C181" s="9"/>
      <c r="D181" s="10" t="s">
        <v>581</v>
      </c>
      <c r="E181" s="11" t="s">
        <v>582</v>
      </c>
      <c r="F181" s="20" t="s">
        <v>36</v>
      </c>
      <c r="G181" s="13"/>
      <c r="H181" s="14">
        <f>IFERROR(IF(M181 &gt; 0, IF(I5 &gt; 0, M181 * (1 - I5), M181), 0), 0)</f>
        <v>78</v>
      </c>
      <c r="I181" s="15">
        <v>24</v>
      </c>
      <c r="J181" s="14">
        <f>IFERROR(IF(AND(G181 &gt; 0, M181 &gt; 0), IF(I5 &gt; 0, G181 * I181 * M181 * (1 - I5), G181 * I181 * M181), 0), 0)</f>
        <v>0</v>
      </c>
      <c r="K181" s="16">
        <v>45775</v>
      </c>
      <c r="L181" s="17" t="s">
        <v>583</v>
      </c>
      <c r="M181" s="18">
        <v>78</v>
      </c>
      <c r="N181" s="19">
        <f t="shared" si="6"/>
        <v>76.44</v>
      </c>
      <c r="O181" s="19">
        <f t="shared" si="7"/>
        <v>74.099999999999994</v>
      </c>
      <c r="P181" s="19">
        <f t="shared" si="8"/>
        <v>73.319999999999993</v>
      </c>
    </row>
    <row r="182" spans="1:16" ht="108.6" customHeight="1" x14ac:dyDescent="0.25">
      <c r="A182" s="8" t="s">
        <v>150</v>
      </c>
      <c r="B182" s="8" t="s">
        <v>220</v>
      </c>
      <c r="C182" s="9"/>
      <c r="D182" s="10" t="s">
        <v>584</v>
      </c>
      <c r="E182" s="11" t="s">
        <v>585</v>
      </c>
      <c r="F182" s="12" t="s">
        <v>32</v>
      </c>
      <c r="G182" s="13"/>
      <c r="H182" s="14">
        <f>IFERROR(IF(M182 &gt; 0, IF(I5 &gt; 0, M182 * (1 - I5), M182), 0), 0)</f>
        <v>68</v>
      </c>
      <c r="I182" s="15">
        <v>24</v>
      </c>
      <c r="J182" s="14">
        <f>IFERROR(IF(AND(G182 &gt; 0, M182 &gt; 0), IF(I5 &gt; 0, G182 * I182 * M182 * (1 - I5), G182 * I182 * M182), 0), 0)</f>
        <v>0</v>
      </c>
      <c r="K182" s="16">
        <v>45743</v>
      </c>
      <c r="L182" s="17" t="s">
        <v>586</v>
      </c>
      <c r="M182" s="18">
        <v>68</v>
      </c>
      <c r="N182" s="19">
        <f t="shared" si="6"/>
        <v>66.64</v>
      </c>
      <c r="O182" s="19">
        <f t="shared" si="7"/>
        <v>64.599999999999994</v>
      </c>
      <c r="P182" s="19">
        <f t="shared" si="8"/>
        <v>63.919999999999995</v>
      </c>
    </row>
    <row r="183" spans="1:16" ht="108.6" customHeight="1" x14ac:dyDescent="0.25">
      <c r="A183" s="8" t="s">
        <v>150</v>
      </c>
      <c r="B183" s="8" t="s">
        <v>220</v>
      </c>
      <c r="C183" s="9"/>
      <c r="D183" s="10" t="s">
        <v>587</v>
      </c>
      <c r="E183" s="11" t="s">
        <v>588</v>
      </c>
      <c r="F183" s="20" t="s">
        <v>36</v>
      </c>
      <c r="G183" s="13"/>
      <c r="H183" s="14">
        <f>IFERROR(IF(M183 &gt; 0, IF(I5 &gt; 0, M183 * (1 - I5), M183), 0), 0)</f>
        <v>58.3</v>
      </c>
      <c r="I183" s="15">
        <v>24</v>
      </c>
      <c r="J183" s="14">
        <f>IFERROR(IF(AND(G183 &gt; 0, M183 &gt; 0), IF(I5 &gt; 0, G183 * I183 * M183 * (1 - I5), G183 * I183 * M183), 0), 0)</f>
        <v>0</v>
      </c>
      <c r="K183" s="16">
        <v>45905</v>
      </c>
      <c r="L183" s="17" t="s">
        <v>589</v>
      </c>
      <c r="M183" s="18">
        <v>58.3</v>
      </c>
      <c r="N183" s="19">
        <f t="shared" si="6"/>
        <v>57.133999999999993</v>
      </c>
      <c r="O183" s="19">
        <f t="shared" si="7"/>
        <v>55.384999999999998</v>
      </c>
      <c r="P183" s="19">
        <f t="shared" si="8"/>
        <v>54.801999999999992</v>
      </c>
    </row>
    <row r="184" spans="1:16" ht="108.6" customHeight="1" x14ac:dyDescent="0.25">
      <c r="A184" s="8" t="s">
        <v>150</v>
      </c>
      <c r="B184" s="8" t="s">
        <v>210</v>
      </c>
      <c r="C184" s="9"/>
      <c r="D184" s="10" t="s">
        <v>590</v>
      </c>
      <c r="E184" s="11" t="s">
        <v>591</v>
      </c>
      <c r="F184" s="20" t="s">
        <v>36</v>
      </c>
      <c r="G184" s="13"/>
      <c r="H184" s="14">
        <f>IFERROR(IF(M184 &gt; 0, IF(I5 &gt; 0, M184 * (1 - I5), M184), 0), 0)</f>
        <v>84</v>
      </c>
      <c r="I184" s="15">
        <v>24</v>
      </c>
      <c r="J184" s="14">
        <f>IFERROR(IF(AND(G184 &gt; 0, M184 &gt; 0), IF(I5 &gt; 0, G184 * I184 * M184 * (1 - I5), G184 * I184 * M184), 0), 0)</f>
        <v>0</v>
      </c>
      <c r="K184" s="16">
        <v>45687</v>
      </c>
      <c r="L184" s="17" t="s">
        <v>592</v>
      </c>
      <c r="M184" s="18">
        <v>84</v>
      </c>
      <c r="N184" s="19">
        <f t="shared" si="6"/>
        <v>82.32</v>
      </c>
      <c r="O184" s="19">
        <f t="shared" si="7"/>
        <v>79.8</v>
      </c>
      <c r="P184" s="19">
        <f t="shared" si="8"/>
        <v>78.959999999999994</v>
      </c>
    </row>
    <row r="185" spans="1:16" ht="108.6" customHeight="1" x14ac:dyDescent="0.25">
      <c r="A185" s="8" t="s">
        <v>150</v>
      </c>
      <c r="B185" s="8" t="s">
        <v>210</v>
      </c>
      <c r="C185" s="9"/>
      <c r="D185" s="10" t="s">
        <v>593</v>
      </c>
      <c r="E185" s="11" t="s">
        <v>594</v>
      </c>
      <c r="F185" s="20" t="s">
        <v>36</v>
      </c>
      <c r="G185" s="13"/>
      <c r="H185" s="14">
        <f>IFERROR(IF(M185 &gt; 0, IF(I5 &gt; 0, M185 * (1 - I5), M185), 0), 0)</f>
        <v>115</v>
      </c>
      <c r="I185" s="15">
        <v>6</v>
      </c>
      <c r="J185" s="14">
        <f>IFERROR(IF(AND(G185 &gt; 0, M185 &gt; 0), IF(I5 &gt; 0, G185 * I185 * M185 * (1 - I5), G185 * I185 * M185), 0), 0)</f>
        <v>0</v>
      </c>
      <c r="K185" s="16">
        <v>45672</v>
      </c>
      <c r="L185" s="17" t="s">
        <v>595</v>
      </c>
      <c r="M185" s="18">
        <v>115</v>
      </c>
      <c r="N185" s="19">
        <f t="shared" si="6"/>
        <v>112.7</v>
      </c>
      <c r="O185" s="19">
        <f t="shared" si="7"/>
        <v>109.25</v>
      </c>
      <c r="P185" s="19">
        <f t="shared" si="8"/>
        <v>108.1</v>
      </c>
    </row>
    <row r="186" spans="1:16" ht="108.6" customHeight="1" x14ac:dyDescent="0.25">
      <c r="A186" s="8" t="s">
        <v>150</v>
      </c>
      <c r="B186" s="8" t="s">
        <v>210</v>
      </c>
      <c r="C186" s="9"/>
      <c r="D186" s="10" t="s">
        <v>596</v>
      </c>
      <c r="E186" s="11" t="s">
        <v>597</v>
      </c>
      <c r="F186" s="20" t="s">
        <v>36</v>
      </c>
      <c r="G186" s="13"/>
      <c r="H186" s="14">
        <f>IFERROR(IF(M186 &gt; 0, IF(I5 &gt; 0, M186 * (1 - I5), M186), 0), 0)</f>
        <v>115</v>
      </c>
      <c r="I186" s="15">
        <v>6</v>
      </c>
      <c r="J186" s="14">
        <f>IFERROR(IF(AND(G186 &gt; 0, M186 &gt; 0), IF(I5 &gt; 0, G186 * I186 * M186 * (1 - I5), G186 * I186 * M186), 0), 0)</f>
        <v>0</v>
      </c>
      <c r="K186" s="16">
        <v>45675</v>
      </c>
      <c r="L186" s="17" t="s">
        <v>598</v>
      </c>
      <c r="M186" s="18">
        <v>115</v>
      </c>
      <c r="N186" s="19">
        <f t="shared" si="6"/>
        <v>112.7</v>
      </c>
      <c r="O186" s="19">
        <f t="shared" si="7"/>
        <v>109.25</v>
      </c>
      <c r="P186" s="19">
        <f t="shared" si="8"/>
        <v>108.1</v>
      </c>
    </row>
    <row r="187" spans="1:16" ht="108.6" customHeight="1" x14ac:dyDescent="0.25">
      <c r="A187" s="8" t="s">
        <v>150</v>
      </c>
      <c r="B187" s="8" t="s">
        <v>210</v>
      </c>
      <c r="C187" s="9"/>
      <c r="D187" s="10" t="s">
        <v>599</v>
      </c>
      <c r="E187" s="11" t="s">
        <v>600</v>
      </c>
      <c r="F187" s="20" t="s">
        <v>36</v>
      </c>
      <c r="G187" s="13"/>
      <c r="H187" s="14">
        <f>IFERROR(IF(M187 &gt; 0, IF(I5 &gt; 0, M187 * (1 - I5), M187), 0), 0)</f>
        <v>115</v>
      </c>
      <c r="I187" s="15">
        <v>6</v>
      </c>
      <c r="J187" s="14">
        <f>IFERROR(IF(AND(G187 &gt; 0, M187 &gt; 0), IF(I5 &gt; 0, G187 * I187 * M187 * (1 - I5), G187 * I187 * M187), 0), 0)</f>
        <v>0</v>
      </c>
      <c r="K187" s="16">
        <v>45677</v>
      </c>
      <c r="L187" s="17" t="s">
        <v>601</v>
      </c>
      <c r="M187" s="18">
        <v>115</v>
      </c>
      <c r="N187" s="19">
        <f t="shared" si="6"/>
        <v>112.7</v>
      </c>
      <c r="O187" s="19">
        <f t="shared" si="7"/>
        <v>109.25</v>
      </c>
      <c r="P187" s="19">
        <f t="shared" si="8"/>
        <v>108.1</v>
      </c>
    </row>
    <row r="188" spans="1:16" ht="108.6" customHeight="1" x14ac:dyDescent="0.25">
      <c r="A188" s="8" t="s">
        <v>50</v>
      </c>
      <c r="B188" s="8" t="s">
        <v>602</v>
      </c>
      <c r="C188" s="9"/>
      <c r="D188" s="10" t="s">
        <v>603</v>
      </c>
      <c r="E188" s="11" t="s">
        <v>604</v>
      </c>
      <c r="F188" s="20" t="s">
        <v>36</v>
      </c>
      <c r="G188" s="13"/>
      <c r="H188" s="14">
        <f>IFERROR(IF(M188 &gt; 0, IF(I5 &gt; 0, M188 * (1 - I5), M188), 0), 0)</f>
        <v>88.6</v>
      </c>
      <c r="I188" s="15">
        <v>20</v>
      </c>
      <c r="J188" s="14">
        <f>IFERROR(IF(AND(G188 &gt; 0, M188 &gt; 0), IF(I5 &gt; 0, G188 * I188 * M188 * (1 - I5), G188 * I188 * M188), 0), 0)</f>
        <v>0</v>
      </c>
      <c r="K188" s="16">
        <v>45880</v>
      </c>
      <c r="L188" s="17" t="s">
        <v>605</v>
      </c>
      <c r="M188" s="18">
        <v>88.6</v>
      </c>
      <c r="N188" s="19">
        <f t="shared" si="6"/>
        <v>86.827999999999989</v>
      </c>
      <c r="O188" s="19">
        <f t="shared" si="7"/>
        <v>84.169999999999987</v>
      </c>
      <c r="P188" s="19">
        <f t="shared" si="8"/>
        <v>83.283999999999992</v>
      </c>
    </row>
    <row r="189" spans="1:16" ht="108.6" customHeight="1" x14ac:dyDescent="0.25">
      <c r="A189" s="8" t="s">
        <v>50</v>
      </c>
      <c r="B189" s="8" t="s">
        <v>602</v>
      </c>
      <c r="C189" s="9"/>
      <c r="D189" s="10" t="s">
        <v>606</v>
      </c>
      <c r="E189" s="11" t="s">
        <v>607</v>
      </c>
      <c r="F189" s="20" t="s">
        <v>36</v>
      </c>
      <c r="G189" s="13"/>
      <c r="H189" s="14">
        <f>IFERROR(IF(M189 &gt; 0, IF(I5 &gt; 0, M189 * (1 - I5), M189), 0), 0)</f>
        <v>88.6</v>
      </c>
      <c r="I189" s="15">
        <v>20</v>
      </c>
      <c r="J189" s="14">
        <f>IFERROR(IF(AND(G189 &gt; 0, M189 &gt; 0), IF(I5 &gt; 0, G189 * I189 * M189 * (1 - I5), G189 * I189 * M189), 0), 0)</f>
        <v>0</v>
      </c>
      <c r="K189" s="16">
        <v>45939</v>
      </c>
      <c r="L189" s="17" t="s">
        <v>608</v>
      </c>
      <c r="M189" s="18">
        <v>88.6</v>
      </c>
      <c r="N189" s="19">
        <f t="shared" si="6"/>
        <v>86.827999999999989</v>
      </c>
      <c r="O189" s="19">
        <f t="shared" si="7"/>
        <v>84.169999999999987</v>
      </c>
      <c r="P189" s="19">
        <f t="shared" si="8"/>
        <v>83.283999999999992</v>
      </c>
    </row>
    <row r="190" spans="1:16" ht="108.6" customHeight="1" x14ac:dyDescent="0.25">
      <c r="A190" s="8" t="s">
        <v>50</v>
      </c>
      <c r="B190" s="8" t="s">
        <v>602</v>
      </c>
      <c r="C190" s="9"/>
      <c r="D190" s="10" t="s">
        <v>609</v>
      </c>
      <c r="E190" s="11" t="s">
        <v>610</v>
      </c>
      <c r="F190" s="20" t="s">
        <v>36</v>
      </c>
      <c r="G190" s="13"/>
      <c r="H190" s="14">
        <f>IFERROR(IF(M190 &gt; 0, IF(I5 &gt; 0, M190 * (1 - I5), M190), 0), 0)</f>
        <v>88.6</v>
      </c>
      <c r="I190" s="15">
        <v>20</v>
      </c>
      <c r="J190" s="14">
        <f>IFERROR(IF(AND(G190 &gt; 0, M190 &gt; 0), IF(I5 &gt; 0, G190 * I190 * M190 * (1 - I5), G190 * I190 * M190), 0), 0)</f>
        <v>0</v>
      </c>
      <c r="K190" s="16">
        <v>45930</v>
      </c>
      <c r="L190" s="17" t="s">
        <v>611</v>
      </c>
      <c r="M190" s="18">
        <v>88.6</v>
      </c>
      <c r="N190" s="19">
        <f t="shared" si="6"/>
        <v>86.827999999999989</v>
      </c>
      <c r="O190" s="19">
        <f t="shared" si="7"/>
        <v>84.169999999999987</v>
      </c>
      <c r="P190" s="19">
        <f t="shared" si="8"/>
        <v>83.283999999999992</v>
      </c>
    </row>
    <row r="191" spans="1:16" ht="108.6" customHeight="1" x14ac:dyDescent="0.25">
      <c r="A191" s="8" t="s">
        <v>612</v>
      </c>
      <c r="B191" s="8" t="s">
        <v>613</v>
      </c>
      <c r="C191" s="9"/>
      <c r="D191" s="10" t="s">
        <v>614</v>
      </c>
      <c r="E191" s="11" t="s">
        <v>615</v>
      </c>
      <c r="F191" s="20" t="s">
        <v>36</v>
      </c>
      <c r="G191" s="13"/>
      <c r="H191" s="14">
        <f>IFERROR(IF(M191 &gt; 0, IF(I5 &gt; 0, M191 * (1 - I5), M191), 0), 0)</f>
        <v>135</v>
      </c>
      <c r="I191" s="15">
        <v>36</v>
      </c>
      <c r="J191" s="14">
        <f>IFERROR(IF(AND(G191 &gt; 0, M191 &gt; 0), IF(I5 &gt; 0, G191 * I191 * M191 * (1 - I5), G191 * I191 * M191), 0), 0)</f>
        <v>0</v>
      </c>
      <c r="K191" s="16">
        <v>45947</v>
      </c>
      <c r="L191" s="17" t="s">
        <v>616</v>
      </c>
      <c r="M191" s="18">
        <v>135</v>
      </c>
      <c r="N191" s="19">
        <f t="shared" si="6"/>
        <v>132.30000000000001</v>
      </c>
      <c r="O191" s="19">
        <f t="shared" si="7"/>
        <v>128.25</v>
      </c>
      <c r="P191" s="19">
        <f t="shared" si="8"/>
        <v>126.89999999999999</v>
      </c>
    </row>
    <row r="192" spans="1:16" ht="108.6" customHeight="1" x14ac:dyDescent="0.25">
      <c r="A192" s="8" t="s">
        <v>612</v>
      </c>
      <c r="B192" s="8" t="s">
        <v>613</v>
      </c>
      <c r="C192" s="9"/>
      <c r="D192" s="10" t="s">
        <v>617</v>
      </c>
      <c r="E192" s="11" t="s">
        <v>618</v>
      </c>
      <c r="F192" s="20" t="s">
        <v>36</v>
      </c>
      <c r="G192" s="13"/>
      <c r="H192" s="14">
        <f>IFERROR(IF(M192 &gt; 0, IF(I5 &gt; 0, M192 * (1 - I5), M192), 0), 0)</f>
        <v>135</v>
      </c>
      <c r="I192" s="15">
        <v>36</v>
      </c>
      <c r="J192" s="14">
        <f>IFERROR(IF(AND(G192 &gt; 0, M192 &gt; 0), IF(I5 &gt; 0, G192 * I192 * M192 * (1 - I5), G192 * I192 * M192), 0), 0)</f>
        <v>0</v>
      </c>
      <c r="K192" s="16">
        <v>46135</v>
      </c>
      <c r="L192" s="17" t="s">
        <v>619</v>
      </c>
      <c r="M192" s="18">
        <v>135</v>
      </c>
      <c r="N192" s="19">
        <f t="shared" si="6"/>
        <v>132.30000000000001</v>
      </c>
      <c r="O192" s="19">
        <f t="shared" si="7"/>
        <v>128.25</v>
      </c>
      <c r="P192" s="19">
        <f t="shared" si="8"/>
        <v>126.89999999999999</v>
      </c>
    </row>
    <row r="193" spans="1:16" ht="108.6" customHeight="1" x14ac:dyDescent="0.25">
      <c r="A193" s="8" t="s">
        <v>612</v>
      </c>
      <c r="B193" s="8" t="s">
        <v>613</v>
      </c>
      <c r="C193" s="9"/>
      <c r="D193" s="10" t="s">
        <v>620</v>
      </c>
      <c r="E193" s="11" t="s">
        <v>621</v>
      </c>
      <c r="F193" s="20" t="s">
        <v>36</v>
      </c>
      <c r="G193" s="13"/>
      <c r="H193" s="14">
        <f>IFERROR(IF(M193 &gt; 0, IF(I5 &gt; 0, M193 * (1 - I5), M193), 0), 0)</f>
        <v>135</v>
      </c>
      <c r="I193" s="15">
        <v>36</v>
      </c>
      <c r="J193" s="14">
        <f>IFERROR(IF(AND(G193 &gt; 0, M193 &gt; 0), IF(I5 &gt; 0, G193 * I193 * M193 * (1 - I5), G193 * I193 * M193), 0), 0)</f>
        <v>0</v>
      </c>
      <c r="K193" s="16">
        <v>45939</v>
      </c>
      <c r="L193" s="17" t="s">
        <v>622</v>
      </c>
      <c r="M193" s="18">
        <v>135</v>
      </c>
      <c r="N193" s="19">
        <f t="shared" si="6"/>
        <v>132.30000000000001</v>
      </c>
      <c r="O193" s="19">
        <f t="shared" si="7"/>
        <v>128.25</v>
      </c>
      <c r="P193" s="19">
        <f t="shared" si="8"/>
        <v>126.89999999999999</v>
      </c>
    </row>
    <row r="194" spans="1:16" ht="108.6" customHeight="1" x14ac:dyDescent="0.25">
      <c r="A194" s="8" t="s">
        <v>150</v>
      </c>
      <c r="B194" s="8" t="s">
        <v>623</v>
      </c>
      <c r="C194" s="9"/>
      <c r="D194" s="10" t="s">
        <v>624</v>
      </c>
      <c r="E194" s="11" t="s">
        <v>625</v>
      </c>
      <c r="F194" s="20" t="s">
        <v>36</v>
      </c>
      <c r="G194" s="13"/>
      <c r="H194" s="14">
        <f>IFERROR(IF(M194 &gt; 0, IF(I5 &gt; 0, M194 * (1 - I5), M194), 0), 0)</f>
        <v>4.9000000000000004</v>
      </c>
      <c r="I194" s="15">
        <v>100</v>
      </c>
      <c r="J194" s="14">
        <f>IFERROR(IF(AND(G194 &gt; 0, M194 &gt; 0), IF(I5 &gt; 0, G194 * I194 * M194 * (1 - I5), G194 * I194 * M194), 0), 0)</f>
        <v>0</v>
      </c>
      <c r="K194" s="16">
        <v>45868</v>
      </c>
      <c r="L194" s="17" t="s">
        <v>626</v>
      </c>
      <c r="M194" s="18">
        <v>4.9000000000000004</v>
      </c>
      <c r="N194" s="19">
        <f t="shared" si="6"/>
        <v>4.8020000000000005</v>
      </c>
      <c r="O194" s="19">
        <f t="shared" si="7"/>
        <v>4.6550000000000002</v>
      </c>
      <c r="P194" s="19">
        <f t="shared" si="8"/>
        <v>4.6059999999999999</v>
      </c>
    </row>
    <row r="195" spans="1:16" ht="108.6" customHeight="1" x14ac:dyDescent="0.25">
      <c r="A195" s="8" t="s">
        <v>627</v>
      </c>
      <c r="B195" s="8" t="s">
        <v>628</v>
      </c>
      <c r="C195" s="9"/>
      <c r="D195" s="10" t="s">
        <v>629</v>
      </c>
      <c r="E195" s="11" t="s">
        <v>630</v>
      </c>
      <c r="F195" s="20" t="s">
        <v>36</v>
      </c>
      <c r="G195" s="13"/>
      <c r="H195" s="14">
        <f>IFERROR(IF(M195 &gt; 0, IF(I5 &gt; 0, M195 * (1 - I5), M195), 0), 0)</f>
        <v>3</v>
      </c>
      <c r="I195" s="15">
        <v>100</v>
      </c>
      <c r="J195" s="14">
        <f>IFERROR(IF(AND(G195 &gt; 0, M195 &gt; 0), IF(I5 &gt; 0, G195 * I195 * M195 * (1 - I5), G195 * I195 * M195), 0), 0)</f>
        <v>0</v>
      </c>
      <c r="K195" s="16">
        <v>45939</v>
      </c>
      <c r="L195" s="17" t="s">
        <v>631</v>
      </c>
      <c r="M195" s="18">
        <v>3</v>
      </c>
      <c r="N195" s="19">
        <f t="shared" si="6"/>
        <v>2.94</v>
      </c>
      <c r="O195" s="19">
        <f t="shared" si="7"/>
        <v>2.8499999999999996</v>
      </c>
      <c r="P195" s="19">
        <f t="shared" si="8"/>
        <v>2.82</v>
      </c>
    </row>
    <row r="196" spans="1:16" ht="108.6" customHeight="1" x14ac:dyDescent="0.25">
      <c r="A196" s="8" t="s">
        <v>627</v>
      </c>
      <c r="B196" s="8" t="s">
        <v>628</v>
      </c>
      <c r="C196" s="9"/>
      <c r="D196" s="10" t="s">
        <v>632</v>
      </c>
      <c r="E196" s="11" t="s">
        <v>633</v>
      </c>
      <c r="F196" s="20" t="s">
        <v>36</v>
      </c>
      <c r="G196" s="13"/>
      <c r="H196" s="14">
        <f>IFERROR(IF(M196 &gt; 0, IF(I5 &gt; 0, M196 * (1 - I5), M196), 0), 0)</f>
        <v>39</v>
      </c>
      <c r="I196" s="15">
        <v>20</v>
      </c>
      <c r="J196" s="14">
        <f>IFERROR(IF(AND(G196 &gt; 0, M196 &gt; 0), IF(I5 &gt; 0, G196 * I196 * M196 * (1 - I5), G196 * I196 * M196), 0), 0)</f>
        <v>0</v>
      </c>
      <c r="K196" s="16">
        <v>46319</v>
      </c>
      <c r="L196" s="17" t="s">
        <v>634</v>
      </c>
      <c r="M196" s="18">
        <v>39</v>
      </c>
      <c r="N196" s="19">
        <f t="shared" si="6"/>
        <v>38.22</v>
      </c>
      <c r="O196" s="19">
        <f t="shared" si="7"/>
        <v>37.049999999999997</v>
      </c>
      <c r="P196" s="19">
        <f t="shared" si="8"/>
        <v>36.659999999999997</v>
      </c>
    </row>
    <row r="197" spans="1:16" ht="108.6" customHeight="1" x14ac:dyDescent="0.25">
      <c r="A197" s="8" t="s">
        <v>635</v>
      </c>
      <c r="B197" s="8" t="s">
        <v>636</v>
      </c>
      <c r="C197" s="9"/>
      <c r="D197" s="10" t="s">
        <v>637</v>
      </c>
      <c r="E197" s="11" t="s">
        <v>638</v>
      </c>
      <c r="F197" s="20" t="s">
        <v>36</v>
      </c>
      <c r="G197" s="13"/>
      <c r="H197" s="14">
        <f>IFERROR(IF(M197 &gt; 0, IF(I5 &gt; 0, M197 * (1 - I5), M197), 0), 0)</f>
        <v>18</v>
      </c>
      <c r="I197" s="15">
        <v>50</v>
      </c>
      <c r="J197" s="14">
        <f>IFERROR(IF(AND(G197 &gt; 0, M197 &gt; 0), IF(I5 &gt; 0, G197 * I197 * M197 * (1 - I5), G197 * I197 * M197), 0), 0)</f>
        <v>0</v>
      </c>
      <c r="K197" s="16">
        <v>45888</v>
      </c>
      <c r="L197" s="17" t="s">
        <v>639</v>
      </c>
      <c r="M197" s="18">
        <v>18</v>
      </c>
      <c r="N197" s="19">
        <f t="shared" si="6"/>
        <v>17.64</v>
      </c>
      <c r="O197" s="19">
        <f t="shared" si="7"/>
        <v>17.099999999999998</v>
      </c>
      <c r="P197" s="19">
        <f t="shared" si="8"/>
        <v>16.919999999999998</v>
      </c>
    </row>
    <row r="198" spans="1:16" ht="108.6" customHeight="1" x14ac:dyDescent="0.25">
      <c r="A198" s="8" t="s">
        <v>640</v>
      </c>
      <c r="B198" s="8" t="s">
        <v>636</v>
      </c>
      <c r="C198" s="9"/>
      <c r="D198" s="10" t="s">
        <v>641</v>
      </c>
      <c r="E198" s="11" t="s">
        <v>642</v>
      </c>
      <c r="F198" s="20" t="s">
        <v>36</v>
      </c>
      <c r="G198" s="13"/>
      <c r="H198" s="14">
        <f>IFERROR(IF(M198 &gt; 0, IF(I5 &gt; 0, M198 * (1 - I5), M198), 0), 0)</f>
        <v>27</v>
      </c>
      <c r="I198" s="15">
        <v>30</v>
      </c>
      <c r="J198" s="14">
        <f>IFERROR(IF(AND(G198 &gt; 0, M198 &gt; 0), IF(I5 &gt; 0, G198 * I198 * M198 * (1 - I5), G198 * I198 * M198), 0), 0)</f>
        <v>0</v>
      </c>
      <c r="K198" s="16">
        <v>46417</v>
      </c>
      <c r="L198" s="17" t="s">
        <v>643</v>
      </c>
      <c r="M198" s="18">
        <v>27</v>
      </c>
      <c r="N198" s="19">
        <f t="shared" si="6"/>
        <v>26.46</v>
      </c>
      <c r="O198" s="19">
        <f t="shared" si="7"/>
        <v>25.65</v>
      </c>
      <c r="P198" s="19">
        <f t="shared" si="8"/>
        <v>25.38</v>
      </c>
    </row>
    <row r="199" spans="1:16" ht="108.6" customHeight="1" x14ac:dyDescent="0.25">
      <c r="A199" s="8" t="s">
        <v>640</v>
      </c>
      <c r="B199" s="8" t="s">
        <v>636</v>
      </c>
      <c r="C199" s="9"/>
      <c r="D199" s="10" t="s">
        <v>644</v>
      </c>
      <c r="E199" s="11" t="s">
        <v>645</v>
      </c>
      <c r="F199" s="12" t="s">
        <v>32</v>
      </c>
      <c r="G199" s="13"/>
      <c r="H199" s="14">
        <f>IFERROR(IF(M199 &gt; 0, IF(I5 &gt; 0, M199 * (1 - I5), M199), 0), 0)</f>
        <v>6.5</v>
      </c>
      <c r="I199" s="15">
        <v>300</v>
      </c>
      <c r="J199" s="14">
        <f>IFERROR(IF(AND(G199 &gt; 0, M199 &gt; 0), IF(I5 &gt; 0, G199 * I199 * M199 * (1 - I5), G199 * I199 * M199), 0), 0)</f>
        <v>0</v>
      </c>
      <c r="K199" s="16">
        <v>45870</v>
      </c>
      <c r="L199" s="17" t="s">
        <v>646</v>
      </c>
      <c r="M199" s="18">
        <v>6.5</v>
      </c>
      <c r="N199" s="19">
        <f t="shared" ref="N199:N262" si="9">IFERROR(IF(M199 &gt; 0, M199 * 0.98, 0), 0)</f>
        <v>6.37</v>
      </c>
      <c r="O199" s="19">
        <f t="shared" ref="O199:O262" si="10">IFERROR(IF(M199 &gt; 0, M199 * 0.95, 0), 0)</f>
        <v>6.1749999999999998</v>
      </c>
      <c r="P199" s="19">
        <f t="shared" ref="P199:P262" si="11">IFERROR(IF(M199 &gt; 0, M199 * 0.94, 0), 0)</f>
        <v>6.1099999999999994</v>
      </c>
    </row>
    <row r="200" spans="1:16" ht="108.6" customHeight="1" x14ac:dyDescent="0.25">
      <c r="A200" s="8" t="s">
        <v>627</v>
      </c>
      <c r="B200" s="8" t="s">
        <v>636</v>
      </c>
      <c r="C200" s="9"/>
      <c r="D200" s="10" t="s">
        <v>647</v>
      </c>
      <c r="E200" s="11" t="s">
        <v>648</v>
      </c>
      <c r="F200" s="20" t="s">
        <v>36</v>
      </c>
      <c r="G200" s="13"/>
      <c r="H200" s="14">
        <f>IFERROR(IF(M200 &gt; 0, IF(I5 &gt; 0, M200 * (1 - I5), M200), 0), 0)</f>
        <v>24</v>
      </c>
      <c r="I200" s="15">
        <v>50</v>
      </c>
      <c r="J200" s="14">
        <f>IFERROR(IF(AND(G200 &gt; 0, M200 &gt; 0), IF(I5 &gt; 0, G200 * I200 * M200 * (1 - I5), G200 * I200 * M200), 0), 0)</f>
        <v>0</v>
      </c>
      <c r="K200" s="16">
        <v>46161</v>
      </c>
      <c r="L200" s="17" t="s">
        <v>649</v>
      </c>
      <c r="M200" s="18">
        <v>24</v>
      </c>
      <c r="N200" s="19">
        <f t="shared" si="9"/>
        <v>23.52</v>
      </c>
      <c r="O200" s="19">
        <f t="shared" si="10"/>
        <v>22.799999999999997</v>
      </c>
      <c r="P200" s="19">
        <f t="shared" si="11"/>
        <v>22.56</v>
      </c>
    </row>
    <row r="201" spans="1:16" ht="108.6" customHeight="1" x14ac:dyDescent="0.25">
      <c r="A201" s="8" t="s">
        <v>650</v>
      </c>
      <c r="B201" s="8" t="s">
        <v>636</v>
      </c>
      <c r="C201" s="9"/>
      <c r="D201" s="10" t="s">
        <v>651</v>
      </c>
      <c r="E201" s="11" t="s">
        <v>652</v>
      </c>
      <c r="F201" s="20" t="s">
        <v>36</v>
      </c>
      <c r="G201" s="13"/>
      <c r="H201" s="14">
        <f>IFERROR(IF(M201 &gt; 0, IF(I5 &gt; 0, M201 * (1 - I5), M201), 0), 0)</f>
        <v>55</v>
      </c>
      <c r="I201" s="15">
        <v>18</v>
      </c>
      <c r="J201" s="14">
        <f>IFERROR(IF(AND(G201 &gt; 0, M201 &gt; 0), IF(I5 &gt; 0, G201 * I201 * M201 * (1 - I5), G201 * I201 * M201), 0), 0)</f>
        <v>0</v>
      </c>
      <c r="K201" s="16">
        <v>46269</v>
      </c>
      <c r="L201" s="17" t="s">
        <v>653</v>
      </c>
      <c r="M201" s="18">
        <v>55</v>
      </c>
      <c r="N201" s="19">
        <f t="shared" si="9"/>
        <v>53.9</v>
      </c>
      <c r="O201" s="19">
        <f t="shared" si="10"/>
        <v>52.25</v>
      </c>
      <c r="P201" s="19">
        <f t="shared" si="11"/>
        <v>51.699999999999996</v>
      </c>
    </row>
    <row r="202" spans="1:16" ht="108.6" customHeight="1" x14ac:dyDescent="0.25">
      <c r="A202" s="8" t="s">
        <v>650</v>
      </c>
      <c r="B202" s="8" t="s">
        <v>636</v>
      </c>
      <c r="C202" s="9"/>
      <c r="D202" s="10" t="s">
        <v>654</v>
      </c>
      <c r="E202" s="11" t="s">
        <v>655</v>
      </c>
      <c r="F202" s="20" t="s">
        <v>36</v>
      </c>
      <c r="G202" s="13"/>
      <c r="H202" s="14">
        <f>IFERROR(IF(M202 &gt; 0, IF(I5 &gt; 0, M202 * (1 - I5), M202), 0), 0)</f>
        <v>55</v>
      </c>
      <c r="I202" s="15">
        <v>18</v>
      </c>
      <c r="J202" s="14">
        <f>IFERROR(IF(AND(G202 &gt; 0, M202 &gt; 0), IF(I5 &gt; 0, G202 * I202 * M202 * (1 - I5), G202 * I202 * M202), 0), 0)</f>
        <v>0</v>
      </c>
      <c r="K202" s="16">
        <v>46005</v>
      </c>
      <c r="L202" s="17" t="s">
        <v>656</v>
      </c>
      <c r="M202" s="18">
        <v>55</v>
      </c>
      <c r="N202" s="19">
        <f t="shared" si="9"/>
        <v>53.9</v>
      </c>
      <c r="O202" s="19">
        <f t="shared" si="10"/>
        <v>52.25</v>
      </c>
      <c r="P202" s="19">
        <f t="shared" si="11"/>
        <v>51.699999999999996</v>
      </c>
    </row>
    <row r="203" spans="1:16" ht="108.6" customHeight="1" x14ac:dyDescent="0.25">
      <c r="A203" s="8" t="s">
        <v>650</v>
      </c>
      <c r="B203" s="8" t="s">
        <v>636</v>
      </c>
      <c r="C203" s="9"/>
      <c r="D203" s="10" t="s">
        <v>657</v>
      </c>
      <c r="E203" s="11" t="s">
        <v>658</v>
      </c>
      <c r="F203" s="20" t="s">
        <v>36</v>
      </c>
      <c r="G203" s="13"/>
      <c r="H203" s="14">
        <f>IFERROR(IF(M203 &gt; 0, IF(I5 &gt; 0, M203 * (1 - I5), M203), 0), 0)</f>
        <v>55</v>
      </c>
      <c r="I203" s="15">
        <v>18</v>
      </c>
      <c r="J203" s="14">
        <f>IFERROR(IF(AND(G203 &gt; 0, M203 &gt; 0), IF(I5 &gt; 0, G203 * I203 * M203 * (1 - I5), G203 * I203 * M203), 0), 0)</f>
        <v>0</v>
      </c>
      <c r="K203" s="16">
        <v>46088</v>
      </c>
      <c r="L203" s="17" t="s">
        <v>659</v>
      </c>
      <c r="M203" s="18">
        <v>55</v>
      </c>
      <c r="N203" s="19">
        <f t="shared" si="9"/>
        <v>53.9</v>
      </c>
      <c r="O203" s="19">
        <f t="shared" si="10"/>
        <v>52.25</v>
      </c>
      <c r="P203" s="19">
        <f t="shared" si="11"/>
        <v>51.699999999999996</v>
      </c>
    </row>
    <row r="204" spans="1:16" ht="108.6" customHeight="1" x14ac:dyDescent="0.25">
      <c r="A204" s="8" t="s">
        <v>640</v>
      </c>
      <c r="B204" s="8" t="s">
        <v>636</v>
      </c>
      <c r="C204" s="9"/>
      <c r="D204" s="10" t="s">
        <v>660</v>
      </c>
      <c r="E204" s="11" t="s">
        <v>661</v>
      </c>
      <c r="F204" s="20" t="s">
        <v>36</v>
      </c>
      <c r="G204" s="13"/>
      <c r="H204" s="14">
        <f>IFERROR(IF(M204 &gt; 0, IF(I5 &gt; 0, M204 * (1 - I5), M204), 0), 0)</f>
        <v>7.5</v>
      </c>
      <c r="I204" s="15">
        <v>200</v>
      </c>
      <c r="J204" s="14">
        <f>IFERROR(IF(AND(G204 &gt; 0, M204 &gt; 0), IF(I5 &gt; 0, G204 * I204 * M204 * (1 - I5), G204 * I204 * M204), 0), 0)</f>
        <v>0</v>
      </c>
      <c r="K204" s="16">
        <v>46164</v>
      </c>
      <c r="L204" s="17" t="s">
        <v>662</v>
      </c>
      <c r="M204" s="18">
        <v>7.5</v>
      </c>
      <c r="N204" s="19">
        <f t="shared" si="9"/>
        <v>7.35</v>
      </c>
      <c r="O204" s="19">
        <f t="shared" si="10"/>
        <v>7.125</v>
      </c>
      <c r="P204" s="19">
        <f t="shared" si="11"/>
        <v>7.05</v>
      </c>
    </row>
    <row r="205" spans="1:16" ht="108.6" customHeight="1" x14ac:dyDescent="0.25">
      <c r="A205" s="8" t="s">
        <v>640</v>
      </c>
      <c r="B205" s="8" t="s">
        <v>636</v>
      </c>
      <c r="C205" s="9"/>
      <c r="D205" s="10" t="s">
        <v>663</v>
      </c>
      <c r="E205" s="11" t="s">
        <v>664</v>
      </c>
      <c r="F205" s="12" t="s">
        <v>32</v>
      </c>
      <c r="G205" s="13"/>
      <c r="H205" s="14">
        <f>IFERROR(IF(M205 &gt; 0, IF(I5 &gt; 0, M205 * (1 - I5), M205), 0), 0)</f>
        <v>7.5</v>
      </c>
      <c r="I205" s="15">
        <v>200</v>
      </c>
      <c r="J205" s="14">
        <f>IFERROR(IF(AND(G205 &gt; 0, M205 &gt; 0), IF(I5 &gt; 0, G205 * I205 * M205 * (1 - I5), G205 * I205 * M205), 0), 0)</f>
        <v>0</v>
      </c>
      <c r="K205" s="16">
        <v>45962</v>
      </c>
      <c r="L205" s="17" t="s">
        <v>665</v>
      </c>
      <c r="M205" s="18">
        <v>7.5</v>
      </c>
      <c r="N205" s="19">
        <f t="shared" si="9"/>
        <v>7.35</v>
      </c>
      <c r="O205" s="19">
        <f t="shared" si="10"/>
        <v>7.125</v>
      </c>
      <c r="P205" s="19">
        <f t="shared" si="11"/>
        <v>7.05</v>
      </c>
    </row>
    <row r="206" spans="1:16" ht="108.6" customHeight="1" x14ac:dyDescent="0.25">
      <c r="A206" s="8" t="s">
        <v>640</v>
      </c>
      <c r="B206" s="8" t="s">
        <v>636</v>
      </c>
      <c r="C206" s="9"/>
      <c r="D206" s="10" t="s">
        <v>666</v>
      </c>
      <c r="E206" s="11" t="s">
        <v>667</v>
      </c>
      <c r="F206" s="20" t="s">
        <v>36</v>
      </c>
      <c r="G206" s="13"/>
      <c r="H206" s="14">
        <f>IFERROR(IF(M206 &gt; 0, IF(I5 &gt; 0, M206 * (1 - I5), M206), 0), 0)</f>
        <v>7.5</v>
      </c>
      <c r="I206" s="15">
        <v>200</v>
      </c>
      <c r="J206" s="14">
        <f>IFERROR(IF(AND(G206 &gt; 0, M206 &gt; 0), IF(I5 &gt; 0, G206 * I206 * M206 * (1 - I5), G206 * I206 * M206), 0), 0)</f>
        <v>0</v>
      </c>
      <c r="K206" s="16">
        <v>46346</v>
      </c>
      <c r="L206" s="17" t="s">
        <v>668</v>
      </c>
      <c r="M206" s="18">
        <v>7.5</v>
      </c>
      <c r="N206" s="19">
        <f t="shared" si="9"/>
        <v>7.35</v>
      </c>
      <c r="O206" s="19">
        <f t="shared" si="10"/>
        <v>7.125</v>
      </c>
      <c r="P206" s="19">
        <f t="shared" si="11"/>
        <v>7.05</v>
      </c>
    </row>
    <row r="207" spans="1:16" ht="108.6" customHeight="1" x14ac:dyDescent="0.25">
      <c r="A207" s="8" t="s">
        <v>669</v>
      </c>
      <c r="B207" s="8" t="s">
        <v>636</v>
      </c>
      <c r="C207" s="9"/>
      <c r="D207" s="10" t="s">
        <v>670</v>
      </c>
      <c r="E207" s="11" t="s">
        <v>671</v>
      </c>
      <c r="F207" s="20" t="s">
        <v>36</v>
      </c>
      <c r="G207" s="13"/>
      <c r="H207" s="14">
        <f>IFERROR(IF(M207 &gt; 0, IF(I5 &gt; 0, M207 * (1 - I5), M207), 0), 0)</f>
        <v>45</v>
      </c>
      <c r="I207" s="15">
        <v>24</v>
      </c>
      <c r="J207" s="14">
        <f>IFERROR(IF(AND(G207 &gt; 0, M207 &gt; 0), IF(I5 &gt; 0, G207 * I207 * M207 * (1 - I5), G207 * I207 * M207), 0), 0)</f>
        <v>0</v>
      </c>
      <c r="K207" s="16">
        <v>46310</v>
      </c>
      <c r="L207" s="17" t="s">
        <v>672</v>
      </c>
      <c r="M207" s="18">
        <v>45</v>
      </c>
      <c r="N207" s="19">
        <f t="shared" si="9"/>
        <v>44.1</v>
      </c>
      <c r="O207" s="19">
        <f t="shared" si="10"/>
        <v>42.75</v>
      </c>
      <c r="P207" s="19">
        <f t="shared" si="11"/>
        <v>42.3</v>
      </c>
    </row>
    <row r="208" spans="1:16" ht="108.6" customHeight="1" x14ac:dyDescent="0.25">
      <c r="A208" s="8" t="s">
        <v>635</v>
      </c>
      <c r="B208" s="8" t="s">
        <v>636</v>
      </c>
      <c r="C208" s="9"/>
      <c r="D208" s="10" t="s">
        <v>673</v>
      </c>
      <c r="E208" s="11" t="s">
        <v>674</v>
      </c>
      <c r="F208" s="12" t="s">
        <v>32</v>
      </c>
      <c r="G208" s="13"/>
      <c r="H208" s="14">
        <f>IFERROR(IF(M208 &gt; 0, IF(I5 &gt; 0, M208 * (1 - I5), M208), 0), 0)</f>
        <v>25</v>
      </c>
      <c r="I208" s="15">
        <v>24</v>
      </c>
      <c r="J208" s="14">
        <f>IFERROR(IF(AND(G208 &gt; 0, M208 &gt; 0), IF(I5 &gt; 0, G208 * I208 * M208 * (1 - I5), G208 * I208 * M208), 0), 0)</f>
        <v>0</v>
      </c>
      <c r="K208" s="16">
        <v>45833</v>
      </c>
      <c r="L208" s="17" t="s">
        <v>675</v>
      </c>
      <c r="M208" s="18">
        <v>25</v>
      </c>
      <c r="N208" s="19">
        <f t="shared" si="9"/>
        <v>24.5</v>
      </c>
      <c r="O208" s="19">
        <f t="shared" si="10"/>
        <v>23.75</v>
      </c>
      <c r="P208" s="19">
        <f t="shared" si="11"/>
        <v>23.5</v>
      </c>
    </row>
    <row r="209" spans="1:16" ht="108.6" customHeight="1" x14ac:dyDescent="0.25">
      <c r="A209" s="8" t="s">
        <v>627</v>
      </c>
      <c r="B209" s="8" t="s">
        <v>636</v>
      </c>
      <c r="C209" s="9"/>
      <c r="D209" s="10" t="s">
        <v>676</v>
      </c>
      <c r="E209" s="11" t="s">
        <v>671</v>
      </c>
      <c r="F209" s="20" t="s">
        <v>36</v>
      </c>
      <c r="G209" s="13"/>
      <c r="H209" s="14">
        <f>IFERROR(IF(M209 &gt; 0, IF(I5 &gt; 0, M209 * (1 - I5), M209), 0), 0)</f>
        <v>45</v>
      </c>
      <c r="I209" s="15">
        <v>36</v>
      </c>
      <c r="J209" s="14">
        <f>IFERROR(IF(AND(G209 &gt; 0, M209 &gt; 0), IF(I5 &gt; 0, G209 * I209 * M209 * (1 - I5), G209 * I209 * M209), 0), 0)</f>
        <v>0</v>
      </c>
      <c r="K209" s="16">
        <v>46310</v>
      </c>
      <c r="L209" s="17" t="s">
        <v>677</v>
      </c>
      <c r="M209" s="18">
        <v>45</v>
      </c>
      <c r="N209" s="19">
        <f t="shared" si="9"/>
        <v>44.1</v>
      </c>
      <c r="O209" s="19">
        <f t="shared" si="10"/>
        <v>42.75</v>
      </c>
      <c r="P209" s="19">
        <f t="shared" si="11"/>
        <v>42.3</v>
      </c>
    </row>
    <row r="210" spans="1:16" ht="108.6" customHeight="1" x14ac:dyDescent="0.25">
      <c r="A210" s="8" t="s">
        <v>669</v>
      </c>
      <c r="B210" s="8" t="s">
        <v>678</v>
      </c>
      <c r="C210" s="9"/>
      <c r="D210" s="10" t="s">
        <v>679</v>
      </c>
      <c r="E210" s="11" t="s">
        <v>680</v>
      </c>
      <c r="F210" s="20" t="s">
        <v>36</v>
      </c>
      <c r="G210" s="13"/>
      <c r="H210" s="14">
        <f>IFERROR(IF(M210 &gt; 0, IF(I5 &gt; 0, M210 * (1 - I5), M210), 0), 0)</f>
        <v>26</v>
      </c>
      <c r="I210" s="15">
        <v>24</v>
      </c>
      <c r="J210" s="14">
        <f>IFERROR(IF(AND(G210 &gt; 0, M210 &gt; 0), IF(I5 &gt; 0, G210 * I210 * M210 * (1 - I5), G210 * I210 * M210), 0), 0)</f>
        <v>0</v>
      </c>
      <c r="K210" s="16">
        <v>45843</v>
      </c>
      <c r="L210" s="17" t="s">
        <v>681</v>
      </c>
      <c r="M210" s="18">
        <v>26</v>
      </c>
      <c r="N210" s="19">
        <f t="shared" si="9"/>
        <v>25.48</v>
      </c>
      <c r="O210" s="19">
        <f t="shared" si="10"/>
        <v>24.7</v>
      </c>
      <c r="P210" s="19">
        <f t="shared" si="11"/>
        <v>24.439999999999998</v>
      </c>
    </row>
    <row r="211" spans="1:16" ht="108.6" customHeight="1" x14ac:dyDescent="0.25">
      <c r="A211" s="8" t="s">
        <v>627</v>
      </c>
      <c r="B211" s="8" t="s">
        <v>636</v>
      </c>
      <c r="C211" s="9"/>
      <c r="D211" s="10" t="s">
        <v>682</v>
      </c>
      <c r="E211" s="11" t="s">
        <v>683</v>
      </c>
      <c r="F211" s="20" t="s">
        <v>36</v>
      </c>
      <c r="G211" s="13"/>
      <c r="H211" s="14">
        <f>IFERROR(IF(M211 &gt; 0, IF(I5 &gt; 0, M211 * (1 - I5), M211), 0), 0)</f>
        <v>52</v>
      </c>
      <c r="I211" s="15">
        <v>30</v>
      </c>
      <c r="J211" s="14">
        <f>IFERROR(IF(AND(G211 &gt; 0, M211 &gt; 0), IF(I5 &gt; 0, G211 * I211 * M211 * (1 - I5), G211 * I211 * M211), 0), 0)</f>
        <v>0</v>
      </c>
      <c r="K211" s="16">
        <v>46276</v>
      </c>
      <c r="L211" s="17" t="s">
        <v>684</v>
      </c>
      <c r="M211" s="18">
        <v>52</v>
      </c>
      <c r="N211" s="19">
        <f t="shared" si="9"/>
        <v>50.96</v>
      </c>
      <c r="O211" s="19">
        <f t="shared" si="10"/>
        <v>49.4</v>
      </c>
      <c r="P211" s="19">
        <f t="shared" si="11"/>
        <v>48.879999999999995</v>
      </c>
    </row>
    <row r="212" spans="1:16" ht="108.6" customHeight="1" x14ac:dyDescent="0.25">
      <c r="A212" s="8" t="s">
        <v>150</v>
      </c>
      <c r="B212" s="8" t="s">
        <v>162</v>
      </c>
      <c r="C212" s="9"/>
      <c r="D212" s="10" t="s">
        <v>685</v>
      </c>
      <c r="E212" s="11" t="s">
        <v>686</v>
      </c>
      <c r="F212" s="20" t="s">
        <v>36</v>
      </c>
      <c r="G212" s="13"/>
      <c r="H212" s="21">
        <f>IFERROR(IF(M212 &gt; 0, IF(I5 &gt; 0, M212 * (1 - I5), M212), 0), 0)</f>
        <v>4.49</v>
      </c>
      <c r="I212" s="22">
        <v>100</v>
      </c>
      <c r="J212" s="21">
        <f>IFERROR(IF(AND(G212 &gt; 0, M212 &gt; 0), IF(I5 &gt; 0, G212 * I212 * M212 * (1 - I5), G212 * I212 * M212), 0), 0)</f>
        <v>0</v>
      </c>
      <c r="K212" s="23">
        <v>46092</v>
      </c>
      <c r="L212" s="17" t="s">
        <v>687</v>
      </c>
      <c r="M212" s="18">
        <v>4.49</v>
      </c>
      <c r="N212" s="19">
        <f t="shared" si="9"/>
        <v>4.4001999999999999</v>
      </c>
      <c r="O212" s="19">
        <f t="shared" si="10"/>
        <v>4.2655000000000003</v>
      </c>
      <c r="P212" s="19">
        <f t="shared" si="11"/>
        <v>4.2206000000000001</v>
      </c>
    </row>
    <row r="213" spans="1:16" ht="108.6" customHeight="1" x14ac:dyDescent="0.25">
      <c r="A213" s="8" t="s">
        <v>150</v>
      </c>
      <c r="B213" s="8" t="s">
        <v>162</v>
      </c>
      <c r="C213" s="9"/>
      <c r="D213" s="10" t="s">
        <v>688</v>
      </c>
      <c r="E213" s="11" t="s">
        <v>689</v>
      </c>
      <c r="F213" s="20" t="s">
        <v>36</v>
      </c>
      <c r="G213" s="13"/>
      <c r="H213" s="14">
        <f>IFERROR(IF(M213 &gt; 0, IF(I5 &gt; 0, M213 * (1 - I5), M213), 0), 0)</f>
        <v>4.3</v>
      </c>
      <c r="I213" s="15">
        <v>100</v>
      </c>
      <c r="J213" s="14">
        <f>IFERROR(IF(AND(G213 &gt; 0, M213 &gt; 0), IF(I5 &gt; 0, G213 * I213 * M213 * (1 - I5), G213 * I213 * M213), 0), 0)</f>
        <v>0</v>
      </c>
      <c r="K213" s="16">
        <v>46268</v>
      </c>
      <c r="L213" s="17" t="s">
        <v>690</v>
      </c>
      <c r="M213" s="18">
        <v>4.3</v>
      </c>
      <c r="N213" s="19">
        <f t="shared" si="9"/>
        <v>4.2139999999999995</v>
      </c>
      <c r="O213" s="19">
        <f t="shared" si="10"/>
        <v>4.085</v>
      </c>
      <c r="P213" s="19">
        <f t="shared" si="11"/>
        <v>4.0419999999999998</v>
      </c>
    </row>
    <row r="214" spans="1:16" ht="108.6" customHeight="1" x14ac:dyDescent="0.25">
      <c r="A214" s="8" t="s">
        <v>150</v>
      </c>
      <c r="B214" s="8" t="s">
        <v>162</v>
      </c>
      <c r="C214" s="9"/>
      <c r="D214" s="10" t="s">
        <v>691</v>
      </c>
      <c r="E214" s="11" t="s">
        <v>686</v>
      </c>
      <c r="F214" s="20" t="s">
        <v>36</v>
      </c>
      <c r="G214" s="13"/>
      <c r="H214" s="14">
        <f>IFERROR(IF(M214 &gt; 0, IF(I5 &gt; 0, M214 * (1 - I5), M214), 0), 0)</f>
        <v>4.3</v>
      </c>
      <c r="I214" s="15">
        <v>100</v>
      </c>
      <c r="J214" s="14">
        <f>IFERROR(IF(AND(G214 &gt; 0, M214 &gt; 0), IF(I5 &gt; 0, G214 * I214 * M214 * (1 - I5), G214 * I214 * M214), 0), 0)</f>
        <v>0</v>
      </c>
      <c r="K214" s="16">
        <v>46092</v>
      </c>
      <c r="L214" s="17" t="s">
        <v>692</v>
      </c>
      <c r="M214" s="18">
        <v>4.3</v>
      </c>
      <c r="N214" s="19">
        <f t="shared" si="9"/>
        <v>4.2139999999999995</v>
      </c>
      <c r="O214" s="19">
        <f t="shared" si="10"/>
        <v>4.085</v>
      </c>
      <c r="P214" s="19">
        <f t="shared" si="11"/>
        <v>4.0419999999999998</v>
      </c>
    </row>
    <row r="215" spans="1:16" ht="108.6" customHeight="1" x14ac:dyDescent="0.25">
      <c r="A215" s="8" t="s">
        <v>150</v>
      </c>
      <c r="B215" s="8" t="s">
        <v>162</v>
      </c>
      <c r="C215" s="9"/>
      <c r="D215" s="10" t="s">
        <v>693</v>
      </c>
      <c r="E215" s="11" t="s">
        <v>694</v>
      </c>
      <c r="F215" s="20" t="s">
        <v>36</v>
      </c>
      <c r="G215" s="13"/>
      <c r="H215" s="14">
        <f>IFERROR(IF(M215 &gt; 0, IF(I5 &gt; 0, M215 * (1 - I5), M215), 0), 0)</f>
        <v>4.3</v>
      </c>
      <c r="I215" s="15">
        <v>100</v>
      </c>
      <c r="J215" s="14">
        <f>IFERROR(IF(AND(G215 &gt; 0, M215 &gt; 0), IF(I5 &gt; 0, G215 * I215 * M215 * (1 - I5), G215 * I215 * M215), 0), 0)</f>
        <v>0</v>
      </c>
      <c r="K215" s="16">
        <v>46275</v>
      </c>
      <c r="L215" s="17" t="s">
        <v>695</v>
      </c>
      <c r="M215" s="18">
        <v>4.3</v>
      </c>
      <c r="N215" s="19">
        <f t="shared" si="9"/>
        <v>4.2139999999999995</v>
      </c>
      <c r="O215" s="19">
        <f t="shared" si="10"/>
        <v>4.085</v>
      </c>
      <c r="P215" s="19">
        <f t="shared" si="11"/>
        <v>4.0419999999999998</v>
      </c>
    </row>
    <row r="216" spans="1:16" ht="108.6" customHeight="1" x14ac:dyDescent="0.25">
      <c r="A216" s="8" t="s">
        <v>150</v>
      </c>
      <c r="B216" s="8" t="s">
        <v>162</v>
      </c>
      <c r="C216" s="9"/>
      <c r="D216" s="10" t="s">
        <v>696</v>
      </c>
      <c r="E216" s="11" t="s">
        <v>697</v>
      </c>
      <c r="F216" s="20" t="s">
        <v>36</v>
      </c>
      <c r="G216" s="13"/>
      <c r="H216" s="14">
        <f>IFERROR(IF(M216 &gt; 0, IF(I5 &gt; 0, M216 * (1 - I5), M216), 0), 0)</f>
        <v>4.3</v>
      </c>
      <c r="I216" s="15">
        <v>100</v>
      </c>
      <c r="J216" s="14">
        <f>IFERROR(IF(AND(G216 &gt; 0, M216 &gt; 0), IF(I5 &gt; 0, G216 * I216 * M216 * (1 - I5), G216 * I216 * M216), 0), 0)</f>
        <v>0</v>
      </c>
      <c r="K216" s="16">
        <v>46187</v>
      </c>
      <c r="L216" s="17" t="s">
        <v>698</v>
      </c>
      <c r="M216" s="18">
        <v>4.3</v>
      </c>
      <c r="N216" s="19">
        <f t="shared" si="9"/>
        <v>4.2139999999999995</v>
      </c>
      <c r="O216" s="19">
        <f t="shared" si="10"/>
        <v>4.085</v>
      </c>
      <c r="P216" s="19">
        <f t="shared" si="11"/>
        <v>4.0419999999999998</v>
      </c>
    </row>
    <row r="217" spans="1:16" ht="108.6" customHeight="1" x14ac:dyDescent="0.25">
      <c r="A217" s="8" t="s">
        <v>150</v>
      </c>
      <c r="B217" s="8" t="s">
        <v>162</v>
      </c>
      <c r="C217" s="9"/>
      <c r="D217" s="10" t="s">
        <v>699</v>
      </c>
      <c r="E217" s="11" t="s">
        <v>700</v>
      </c>
      <c r="F217" s="20" t="s">
        <v>36</v>
      </c>
      <c r="G217" s="13"/>
      <c r="H217" s="14">
        <f>IFERROR(IF(M217 &gt; 0, IF(I5 &gt; 0, M217 * (1 - I5), M217), 0), 0)</f>
        <v>4.3</v>
      </c>
      <c r="I217" s="15">
        <v>100</v>
      </c>
      <c r="J217" s="14">
        <f>IFERROR(IF(AND(G217 &gt; 0, M217 &gt; 0), IF(I5 &gt; 0, G217 * I217 * M217 * (1 - I5), G217 * I217 * M217), 0), 0)</f>
        <v>0</v>
      </c>
      <c r="K217" s="16">
        <v>46229</v>
      </c>
      <c r="L217" s="17" t="s">
        <v>701</v>
      </c>
      <c r="M217" s="18">
        <v>4.3</v>
      </c>
      <c r="N217" s="19">
        <f t="shared" si="9"/>
        <v>4.2139999999999995</v>
      </c>
      <c r="O217" s="19">
        <f t="shared" si="10"/>
        <v>4.085</v>
      </c>
      <c r="P217" s="19">
        <f t="shared" si="11"/>
        <v>4.0419999999999998</v>
      </c>
    </row>
    <row r="218" spans="1:16" ht="108.6" customHeight="1" x14ac:dyDescent="0.25">
      <c r="A218" s="8" t="s">
        <v>150</v>
      </c>
      <c r="B218" s="8" t="s">
        <v>162</v>
      </c>
      <c r="C218" s="9"/>
      <c r="D218" s="10" t="s">
        <v>702</v>
      </c>
      <c r="E218" s="11" t="s">
        <v>703</v>
      </c>
      <c r="F218" s="20" t="s">
        <v>36</v>
      </c>
      <c r="G218" s="13"/>
      <c r="H218" s="14">
        <f>IFERROR(IF(M218 &gt; 0, IF(I5 &gt; 0, M218 * (1 - I5), M218), 0), 0)</f>
        <v>26.5</v>
      </c>
      <c r="I218" s="15">
        <v>20</v>
      </c>
      <c r="J218" s="14">
        <f>IFERROR(IF(AND(G218 &gt; 0, M218 &gt; 0), IF(I5 &gt; 0, G218 * I218 * M218 * (1 - I5), G218 * I218 * M218), 0), 0)</f>
        <v>0</v>
      </c>
      <c r="K218" s="16">
        <v>45890</v>
      </c>
      <c r="L218" s="17" t="s">
        <v>704</v>
      </c>
      <c r="M218" s="18">
        <v>26.5</v>
      </c>
      <c r="N218" s="19">
        <f t="shared" si="9"/>
        <v>25.97</v>
      </c>
      <c r="O218" s="19">
        <f t="shared" si="10"/>
        <v>25.174999999999997</v>
      </c>
      <c r="P218" s="19">
        <f t="shared" si="11"/>
        <v>24.91</v>
      </c>
    </row>
    <row r="219" spans="1:16" ht="108.6" customHeight="1" x14ac:dyDescent="0.25">
      <c r="A219" s="8" t="s">
        <v>55</v>
      </c>
      <c r="B219" s="8" t="s">
        <v>636</v>
      </c>
      <c r="C219" s="9"/>
      <c r="D219" s="10" t="s">
        <v>705</v>
      </c>
      <c r="E219" s="11" t="s">
        <v>706</v>
      </c>
      <c r="F219" s="20" t="s">
        <v>36</v>
      </c>
      <c r="G219" s="13"/>
      <c r="H219" s="14">
        <f>IFERROR(IF(M219 &gt; 0, IF(I5 &gt; 0, M219 * (1 - I5), M219), 0), 0)</f>
        <v>17</v>
      </c>
      <c r="I219" s="15">
        <v>100</v>
      </c>
      <c r="J219" s="14">
        <f>IFERROR(IF(AND(G219 &gt; 0, M219 &gt; 0), IF(I5 &gt; 0, G219 * I219 * M219 * (1 - I5), G219 * I219 * M219), 0), 0)</f>
        <v>0</v>
      </c>
      <c r="K219" s="16">
        <v>46355</v>
      </c>
      <c r="L219" s="17" t="s">
        <v>707</v>
      </c>
      <c r="M219" s="18">
        <v>17</v>
      </c>
      <c r="N219" s="19">
        <f t="shared" si="9"/>
        <v>16.66</v>
      </c>
      <c r="O219" s="19">
        <f t="shared" si="10"/>
        <v>16.149999999999999</v>
      </c>
      <c r="P219" s="19">
        <f t="shared" si="11"/>
        <v>15.979999999999999</v>
      </c>
    </row>
    <row r="220" spans="1:16" ht="108.6" customHeight="1" x14ac:dyDescent="0.25">
      <c r="A220" s="8" t="s">
        <v>55</v>
      </c>
      <c r="B220" s="8" t="s">
        <v>636</v>
      </c>
      <c r="C220" s="9"/>
      <c r="D220" s="10" t="s">
        <v>708</v>
      </c>
      <c r="E220" s="11" t="s">
        <v>709</v>
      </c>
      <c r="F220" s="20" t="s">
        <v>36</v>
      </c>
      <c r="G220" s="13"/>
      <c r="H220" s="21">
        <f>IFERROR(IF(M220 &gt; 0, IF(I5 &gt; 0, M220 * (1 - I5), M220), 0), 0)</f>
        <v>20</v>
      </c>
      <c r="I220" s="22">
        <v>80</v>
      </c>
      <c r="J220" s="21">
        <f>IFERROR(IF(AND(G220 &gt; 0, M220 &gt; 0), IF(I5 &gt; 0, G220 * I220 * M220 * (1 - I5), G220 * I220 * M220), 0), 0)</f>
        <v>0</v>
      </c>
      <c r="K220" s="23">
        <v>45743</v>
      </c>
      <c r="L220" s="17" t="s">
        <v>710</v>
      </c>
      <c r="M220" s="18">
        <v>20</v>
      </c>
      <c r="N220" s="19">
        <f t="shared" si="9"/>
        <v>19.600000000000001</v>
      </c>
      <c r="O220" s="19">
        <f t="shared" si="10"/>
        <v>19</v>
      </c>
      <c r="P220" s="19">
        <f t="shared" si="11"/>
        <v>18.799999999999997</v>
      </c>
    </row>
    <row r="221" spans="1:16" ht="108.6" customHeight="1" x14ac:dyDescent="0.25">
      <c r="A221" s="8" t="s">
        <v>627</v>
      </c>
      <c r="B221" s="8" t="s">
        <v>636</v>
      </c>
      <c r="C221" s="9"/>
      <c r="D221" s="10" t="s">
        <v>711</v>
      </c>
      <c r="E221" s="11" t="s">
        <v>712</v>
      </c>
      <c r="F221" s="20" t="s">
        <v>36</v>
      </c>
      <c r="G221" s="13"/>
      <c r="H221" s="14">
        <f>IFERROR(IF(M221 &gt; 0, IF(I5 &gt; 0, M221 * (1 - I5), M221), 0), 0)</f>
        <v>19</v>
      </c>
      <c r="I221" s="15">
        <v>48</v>
      </c>
      <c r="J221" s="14">
        <f>IFERROR(IF(AND(G221 &gt; 0, M221 &gt; 0), IF(I5 &gt; 0, G221 * I221 * M221 * (1 - I5), G221 * I221 * M221), 0), 0)</f>
        <v>0</v>
      </c>
      <c r="K221" s="16">
        <v>45944</v>
      </c>
      <c r="L221" s="17" t="s">
        <v>713</v>
      </c>
      <c r="M221" s="18">
        <v>19</v>
      </c>
      <c r="N221" s="19">
        <f t="shared" si="9"/>
        <v>18.62</v>
      </c>
      <c r="O221" s="19">
        <f t="shared" si="10"/>
        <v>18.05</v>
      </c>
      <c r="P221" s="19">
        <f t="shared" si="11"/>
        <v>17.86</v>
      </c>
    </row>
    <row r="222" spans="1:16" ht="108.6" customHeight="1" x14ac:dyDescent="0.25">
      <c r="A222" s="8" t="s">
        <v>640</v>
      </c>
      <c r="B222" s="8" t="s">
        <v>636</v>
      </c>
      <c r="C222" s="9"/>
      <c r="D222" s="10" t="s">
        <v>714</v>
      </c>
      <c r="E222" s="11" t="s">
        <v>715</v>
      </c>
      <c r="F222" s="20" t="s">
        <v>36</v>
      </c>
      <c r="G222" s="13"/>
      <c r="H222" s="14">
        <f>IFERROR(IF(M222 &gt; 0, IF(I5 &gt; 0, M222 * (1 - I5), M222), 0), 0)</f>
        <v>28</v>
      </c>
      <c r="I222" s="15">
        <v>70</v>
      </c>
      <c r="J222" s="14">
        <f>IFERROR(IF(AND(G222 &gt; 0, M222 &gt; 0), IF(I5 &gt; 0, G222 * I222 * M222 * (1 - I5), G222 * I222 * M222), 0), 0)</f>
        <v>0</v>
      </c>
      <c r="K222" s="16">
        <v>46477</v>
      </c>
      <c r="L222" s="17" t="s">
        <v>716</v>
      </c>
      <c r="M222" s="18">
        <v>28</v>
      </c>
      <c r="N222" s="19">
        <f t="shared" si="9"/>
        <v>27.439999999999998</v>
      </c>
      <c r="O222" s="19">
        <f t="shared" si="10"/>
        <v>26.599999999999998</v>
      </c>
      <c r="P222" s="19">
        <f t="shared" si="11"/>
        <v>26.32</v>
      </c>
    </row>
    <row r="223" spans="1:16" ht="108.6" customHeight="1" x14ac:dyDescent="0.25">
      <c r="A223" s="8" t="s">
        <v>55</v>
      </c>
      <c r="B223" s="8" t="s">
        <v>636</v>
      </c>
      <c r="C223" s="9"/>
      <c r="D223" s="10" t="s">
        <v>717</v>
      </c>
      <c r="E223" s="11" t="s">
        <v>718</v>
      </c>
      <c r="F223" s="12" t="s">
        <v>32</v>
      </c>
      <c r="G223" s="13"/>
      <c r="H223" s="14">
        <f>IFERROR(IF(M223 &gt; 0, IF(I5 &gt; 0, M223 * (1 - I5), M223), 0), 0)</f>
        <v>130</v>
      </c>
      <c r="I223" s="15">
        <v>12</v>
      </c>
      <c r="J223" s="14">
        <f>IFERROR(IF(AND(G223 &gt; 0, M223 &gt; 0), IF(I5 &gt; 0, G223 * I223 * M223 * (1 - I5), G223 * I223 * M223), 0), 0)</f>
        <v>0</v>
      </c>
      <c r="K223" s="16">
        <v>45939</v>
      </c>
      <c r="L223" s="17" t="s">
        <v>719</v>
      </c>
      <c r="M223" s="18">
        <v>130</v>
      </c>
      <c r="N223" s="19">
        <f t="shared" si="9"/>
        <v>127.39999999999999</v>
      </c>
      <c r="O223" s="19">
        <f t="shared" si="10"/>
        <v>123.5</v>
      </c>
      <c r="P223" s="19">
        <f t="shared" si="11"/>
        <v>122.19999999999999</v>
      </c>
    </row>
    <row r="224" spans="1:16" ht="108.6" customHeight="1" x14ac:dyDescent="0.25">
      <c r="A224" s="8" t="s">
        <v>640</v>
      </c>
      <c r="B224" s="8" t="s">
        <v>636</v>
      </c>
      <c r="C224" s="9"/>
      <c r="D224" s="10" t="s">
        <v>720</v>
      </c>
      <c r="E224" s="11" t="s">
        <v>721</v>
      </c>
      <c r="F224" s="20" t="s">
        <v>36</v>
      </c>
      <c r="G224" s="13"/>
      <c r="H224" s="14">
        <f>IFERROR(IF(M224 &gt; 0, IF(I5 &gt; 0, M224 * (1 - I5), M224), 0), 0)</f>
        <v>19</v>
      </c>
      <c r="I224" s="15">
        <v>100</v>
      </c>
      <c r="J224" s="14">
        <f>IFERROR(IF(AND(G224 &gt; 0, M224 &gt; 0), IF(I5 &gt; 0, G224 * I224 * M224 * (1 - I5), G224 * I224 * M224), 0), 0)</f>
        <v>0</v>
      </c>
      <c r="K224" s="16">
        <v>46538</v>
      </c>
      <c r="L224" s="17" t="s">
        <v>722</v>
      </c>
      <c r="M224" s="18">
        <v>19</v>
      </c>
      <c r="N224" s="19">
        <f t="shared" si="9"/>
        <v>18.62</v>
      </c>
      <c r="O224" s="19">
        <f t="shared" si="10"/>
        <v>18.05</v>
      </c>
      <c r="P224" s="19">
        <f t="shared" si="11"/>
        <v>17.86</v>
      </c>
    </row>
    <row r="225" spans="1:16" ht="108.6" customHeight="1" x14ac:dyDescent="0.25">
      <c r="A225" s="8" t="s">
        <v>640</v>
      </c>
      <c r="B225" s="8" t="s">
        <v>636</v>
      </c>
      <c r="C225" s="9"/>
      <c r="D225" s="10" t="s">
        <v>723</v>
      </c>
      <c r="E225" s="11" t="s">
        <v>724</v>
      </c>
      <c r="F225" s="12" t="s">
        <v>32</v>
      </c>
      <c r="G225" s="13"/>
      <c r="H225" s="14">
        <f>IFERROR(IF(M225 &gt; 0, IF(I5 &gt; 0, M225 * (1 - I5), M225), 0), 0)</f>
        <v>57</v>
      </c>
      <c r="I225" s="15">
        <v>60</v>
      </c>
      <c r="J225" s="14">
        <f>IFERROR(IF(AND(G225 &gt; 0, M225 &gt; 0), IF(I5 &gt; 0, G225 * I225 * M225 * (1 - I5), G225 * I225 * M225), 0), 0)</f>
        <v>0</v>
      </c>
      <c r="K225" s="16">
        <v>45760</v>
      </c>
      <c r="L225" s="17" t="s">
        <v>725</v>
      </c>
      <c r="M225" s="18">
        <v>57</v>
      </c>
      <c r="N225" s="19">
        <f t="shared" si="9"/>
        <v>55.86</v>
      </c>
      <c r="O225" s="19">
        <f t="shared" si="10"/>
        <v>54.15</v>
      </c>
      <c r="P225" s="19">
        <f t="shared" si="11"/>
        <v>53.58</v>
      </c>
    </row>
    <row r="226" spans="1:16" ht="108.6" customHeight="1" x14ac:dyDescent="0.25">
      <c r="A226" s="8" t="s">
        <v>640</v>
      </c>
      <c r="B226" s="8" t="s">
        <v>636</v>
      </c>
      <c r="C226" s="9"/>
      <c r="D226" s="10" t="s">
        <v>726</v>
      </c>
      <c r="E226" s="11" t="s">
        <v>727</v>
      </c>
      <c r="F226" s="20" t="s">
        <v>36</v>
      </c>
      <c r="G226" s="13"/>
      <c r="H226" s="14">
        <f>IFERROR(IF(M226 &gt; 0, IF(I5 &gt; 0, M226 * (1 - I5), M226), 0), 0)</f>
        <v>145</v>
      </c>
      <c r="I226" s="15">
        <v>12</v>
      </c>
      <c r="J226" s="14">
        <f>IFERROR(IF(AND(G226 &gt; 0, M226 &gt; 0), IF(I5 &gt; 0, G226 * I226 * M226 * (1 - I5), G226 * I226 * M226), 0), 0)</f>
        <v>0</v>
      </c>
      <c r="K226" s="16">
        <v>45899</v>
      </c>
      <c r="L226" s="17" t="s">
        <v>728</v>
      </c>
      <c r="M226" s="18">
        <v>145</v>
      </c>
      <c r="N226" s="19">
        <f t="shared" si="9"/>
        <v>142.1</v>
      </c>
      <c r="O226" s="19">
        <f t="shared" si="10"/>
        <v>137.75</v>
      </c>
      <c r="P226" s="19">
        <f t="shared" si="11"/>
        <v>136.29999999999998</v>
      </c>
    </row>
    <row r="227" spans="1:16" ht="108.6" customHeight="1" x14ac:dyDescent="0.25">
      <c r="A227" s="8" t="s">
        <v>640</v>
      </c>
      <c r="B227" s="8" t="s">
        <v>636</v>
      </c>
      <c r="C227" s="9"/>
      <c r="D227" s="10" t="s">
        <v>729</v>
      </c>
      <c r="E227" s="11" t="s">
        <v>730</v>
      </c>
      <c r="F227" s="20" t="s">
        <v>36</v>
      </c>
      <c r="G227" s="13"/>
      <c r="H227" s="14">
        <f>IFERROR(IF(M227 &gt; 0, IF(I5 &gt; 0, M227 * (1 - I5), M227), 0), 0)</f>
        <v>152</v>
      </c>
      <c r="I227" s="15">
        <v>12</v>
      </c>
      <c r="J227" s="14">
        <f>IFERROR(IF(AND(G227 &gt; 0, M227 &gt; 0), IF(I5 &gt; 0, G227 * I227 * M227 * (1 - I5), G227 * I227 * M227), 0), 0)</f>
        <v>0</v>
      </c>
      <c r="K227" s="16">
        <v>46172</v>
      </c>
      <c r="L227" s="17" t="s">
        <v>731</v>
      </c>
      <c r="M227" s="18">
        <v>152</v>
      </c>
      <c r="N227" s="19">
        <f t="shared" si="9"/>
        <v>148.96</v>
      </c>
      <c r="O227" s="19">
        <f t="shared" si="10"/>
        <v>144.4</v>
      </c>
      <c r="P227" s="19">
        <f t="shared" si="11"/>
        <v>142.88</v>
      </c>
    </row>
    <row r="228" spans="1:16" ht="108.6" customHeight="1" x14ac:dyDescent="0.25">
      <c r="A228" s="8" t="s">
        <v>640</v>
      </c>
      <c r="B228" s="8" t="s">
        <v>636</v>
      </c>
      <c r="C228" s="9"/>
      <c r="D228" s="10" t="s">
        <v>732</v>
      </c>
      <c r="E228" s="11" t="s">
        <v>733</v>
      </c>
      <c r="F228" s="20" t="s">
        <v>36</v>
      </c>
      <c r="G228" s="13"/>
      <c r="H228" s="14">
        <f>IFERROR(IF(M228 &gt; 0, IF(I5 &gt; 0, M228 * (1 - I5), M228), 0), 0)</f>
        <v>28</v>
      </c>
      <c r="I228" s="15">
        <v>70</v>
      </c>
      <c r="J228" s="14">
        <f>IFERROR(IF(AND(G228 &gt; 0, M228 &gt; 0), IF(I5 &gt; 0, G228 * I228 * M228 * (1 - I5), G228 * I228 * M228), 0), 0)</f>
        <v>0</v>
      </c>
      <c r="K228" s="16">
        <v>46477</v>
      </c>
      <c r="L228" s="17" t="s">
        <v>734</v>
      </c>
      <c r="M228" s="18">
        <v>28</v>
      </c>
      <c r="N228" s="19">
        <f t="shared" si="9"/>
        <v>27.439999999999998</v>
      </c>
      <c r="O228" s="19">
        <f t="shared" si="10"/>
        <v>26.599999999999998</v>
      </c>
      <c r="P228" s="19">
        <f t="shared" si="11"/>
        <v>26.32</v>
      </c>
    </row>
    <row r="229" spans="1:16" ht="108.6" customHeight="1" x14ac:dyDescent="0.25">
      <c r="A229" s="8" t="s">
        <v>627</v>
      </c>
      <c r="B229" s="8" t="s">
        <v>636</v>
      </c>
      <c r="C229" s="9"/>
      <c r="D229" s="10" t="s">
        <v>735</v>
      </c>
      <c r="E229" s="11" t="s">
        <v>736</v>
      </c>
      <c r="F229" s="12" t="s">
        <v>32</v>
      </c>
      <c r="G229" s="13"/>
      <c r="H229" s="14">
        <f>IFERROR(IF(M229 &gt; 0, IF(I5 &gt; 0, M229 * (1 - I5), M229), 0), 0)</f>
        <v>51</v>
      </c>
      <c r="I229" s="15">
        <v>20</v>
      </c>
      <c r="J229" s="14">
        <f>IFERROR(IF(AND(G229 &gt; 0, M229 &gt; 0), IF(I5 &gt; 0, G229 * I229 * M229 * (1 - I5), G229 * I229 * M229), 0), 0)</f>
        <v>0</v>
      </c>
      <c r="K229" s="16">
        <v>46842</v>
      </c>
      <c r="L229" s="17" t="s">
        <v>737</v>
      </c>
      <c r="M229" s="18">
        <v>51</v>
      </c>
      <c r="N229" s="19">
        <f t="shared" si="9"/>
        <v>49.98</v>
      </c>
      <c r="O229" s="19">
        <f t="shared" si="10"/>
        <v>48.449999999999996</v>
      </c>
      <c r="P229" s="19">
        <f t="shared" si="11"/>
        <v>47.94</v>
      </c>
    </row>
    <row r="230" spans="1:16" ht="108.6" customHeight="1" x14ac:dyDescent="0.25">
      <c r="A230" s="8" t="s">
        <v>55</v>
      </c>
      <c r="B230" s="8" t="s">
        <v>636</v>
      </c>
      <c r="C230" s="9"/>
      <c r="D230" s="10" t="s">
        <v>738</v>
      </c>
      <c r="E230" s="11" t="s">
        <v>739</v>
      </c>
      <c r="F230" s="20" t="s">
        <v>36</v>
      </c>
      <c r="G230" s="13"/>
      <c r="H230" s="14">
        <f>IFERROR(IF(M230 &gt; 0, IF(I5 &gt; 0, M230 * (1 - I5), M230), 0), 0)</f>
        <v>112</v>
      </c>
      <c r="I230" s="15">
        <v>12</v>
      </c>
      <c r="J230" s="14">
        <f>IFERROR(IF(AND(G230 &gt; 0, M230 &gt; 0), IF(I5 &gt; 0, G230 * I230 * M230 * (1 - I5), G230 * I230 * M230), 0), 0)</f>
        <v>0</v>
      </c>
      <c r="K230" s="16">
        <v>46233</v>
      </c>
      <c r="L230" s="17" t="s">
        <v>740</v>
      </c>
      <c r="M230" s="18">
        <v>112</v>
      </c>
      <c r="N230" s="19">
        <f t="shared" si="9"/>
        <v>109.75999999999999</v>
      </c>
      <c r="O230" s="19">
        <f t="shared" si="10"/>
        <v>106.39999999999999</v>
      </c>
      <c r="P230" s="19">
        <f t="shared" si="11"/>
        <v>105.28</v>
      </c>
    </row>
    <row r="231" spans="1:16" ht="108.6" customHeight="1" x14ac:dyDescent="0.25">
      <c r="A231" s="8" t="s">
        <v>627</v>
      </c>
      <c r="B231" s="8" t="s">
        <v>636</v>
      </c>
      <c r="C231" s="9"/>
      <c r="D231" s="10" t="s">
        <v>741</v>
      </c>
      <c r="E231" s="11" t="s">
        <v>742</v>
      </c>
      <c r="F231" s="20" t="s">
        <v>36</v>
      </c>
      <c r="G231" s="13"/>
      <c r="H231" s="14">
        <f>IFERROR(IF(M231 &gt; 0, IF(I5 &gt; 0, M231 * (1 - I5), M231), 0), 0)</f>
        <v>27</v>
      </c>
      <c r="I231" s="15">
        <v>30</v>
      </c>
      <c r="J231" s="14">
        <f>IFERROR(IF(AND(G231 &gt; 0, M231 &gt; 0), IF(I5 &gt; 0, G231 * I231 * M231 * (1 - I5), G231 * I231 * M231), 0), 0)</f>
        <v>0</v>
      </c>
      <c r="K231" s="16">
        <v>46649</v>
      </c>
      <c r="L231" s="17" t="s">
        <v>743</v>
      </c>
      <c r="M231" s="18">
        <v>27</v>
      </c>
      <c r="N231" s="19">
        <f t="shared" si="9"/>
        <v>26.46</v>
      </c>
      <c r="O231" s="19">
        <f t="shared" si="10"/>
        <v>25.65</v>
      </c>
      <c r="P231" s="19">
        <f t="shared" si="11"/>
        <v>25.38</v>
      </c>
    </row>
    <row r="232" spans="1:16" ht="108.6" customHeight="1" x14ac:dyDescent="0.25">
      <c r="A232" s="8" t="s">
        <v>627</v>
      </c>
      <c r="B232" s="8" t="s">
        <v>636</v>
      </c>
      <c r="C232" s="9"/>
      <c r="D232" s="10" t="s">
        <v>744</v>
      </c>
      <c r="E232" s="11" t="s">
        <v>745</v>
      </c>
      <c r="F232" s="12" t="s">
        <v>32</v>
      </c>
      <c r="G232" s="13"/>
      <c r="H232" s="14">
        <f>IFERROR(IF(M232 &gt; 0, IF(I5 &gt; 0, M232 * (1 - I5), M232), 0), 0)</f>
        <v>83</v>
      </c>
      <c r="I232" s="15">
        <v>34</v>
      </c>
      <c r="J232" s="14">
        <f>IFERROR(IF(AND(G232 &gt; 0, M232 &gt; 0), IF(I5 &gt; 0, G232 * I232 * M232 * (1 - I5), G232 * I232 * M232), 0), 0)</f>
        <v>0</v>
      </c>
      <c r="K232" s="16">
        <v>46446</v>
      </c>
      <c r="L232" s="17" t="s">
        <v>746</v>
      </c>
      <c r="M232" s="18">
        <v>83</v>
      </c>
      <c r="N232" s="19">
        <f t="shared" si="9"/>
        <v>81.34</v>
      </c>
      <c r="O232" s="19">
        <f t="shared" si="10"/>
        <v>78.849999999999994</v>
      </c>
      <c r="P232" s="19">
        <f t="shared" si="11"/>
        <v>78.02</v>
      </c>
    </row>
    <row r="233" spans="1:16" ht="108.6" customHeight="1" x14ac:dyDescent="0.25">
      <c r="A233" s="8" t="s">
        <v>627</v>
      </c>
      <c r="B233" s="8" t="s">
        <v>636</v>
      </c>
      <c r="C233" s="9"/>
      <c r="D233" s="10" t="s">
        <v>747</v>
      </c>
      <c r="E233" s="11" t="s">
        <v>748</v>
      </c>
      <c r="F233" s="20" t="s">
        <v>36</v>
      </c>
      <c r="G233" s="13"/>
      <c r="H233" s="14">
        <f>IFERROR(IF(M233 &gt; 0, IF(I5 &gt; 0, M233 * (1 - I5), M233), 0), 0)</f>
        <v>69</v>
      </c>
      <c r="I233" s="15">
        <v>15</v>
      </c>
      <c r="J233" s="14">
        <f>IFERROR(IF(AND(G233 &gt; 0, M233 &gt; 0), IF(I5 &gt; 0, G233 * I233 * M233 * (1 - I5), G233 * I233 * M233), 0), 0)</f>
        <v>0</v>
      </c>
      <c r="K233" s="16">
        <v>46141</v>
      </c>
      <c r="L233" s="17" t="s">
        <v>749</v>
      </c>
      <c r="M233" s="18">
        <v>69</v>
      </c>
      <c r="N233" s="19">
        <f t="shared" si="9"/>
        <v>67.62</v>
      </c>
      <c r="O233" s="19">
        <f t="shared" si="10"/>
        <v>65.55</v>
      </c>
      <c r="P233" s="19">
        <f t="shared" si="11"/>
        <v>64.86</v>
      </c>
    </row>
    <row r="234" spans="1:16" ht="108.6" customHeight="1" x14ac:dyDescent="0.25">
      <c r="A234" s="8" t="s">
        <v>640</v>
      </c>
      <c r="B234" s="8" t="s">
        <v>636</v>
      </c>
      <c r="C234" s="9"/>
      <c r="D234" s="10" t="s">
        <v>750</v>
      </c>
      <c r="E234" s="11" t="s">
        <v>751</v>
      </c>
      <c r="F234" s="12" t="s">
        <v>32</v>
      </c>
      <c r="G234" s="13"/>
      <c r="H234" s="14">
        <f>IFERROR(IF(M234 &gt; 0, IF(I5 &gt; 0, M234 * (1 - I5), M234), 0), 0)</f>
        <v>90</v>
      </c>
      <c r="I234" s="15">
        <v>24</v>
      </c>
      <c r="J234" s="14">
        <f>IFERROR(IF(AND(G234 &gt; 0, M234 &gt; 0), IF(I5 &gt; 0, G234 * I234 * M234 * (1 - I5), G234 * I234 * M234), 0), 0)</f>
        <v>0</v>
      </c>
      <c r="K234" s="16">
        <v>46381</v>
      </c>
      <c r="L234" s="17" t="s">
        <v>752</v>
      </c>
      <c r="M234" s="18">
        <v>90</v>
      </c>
      <c r="N234" s="19">
        <f t="shared" si="9"/>
        <v>88.2</v>
      </c>
      <c r="O234" s="19">
        <f t="shared" si="10"/>
        <v>85.5</v>
      </c>
      <c r="P234" s="19">
        <f t="shared" si="11"/>
        <v>84.6</v>
      </c>
    </row>
    <row r="235" spans="1:16" ht="108.6" customHeight="1" x14ac:dyDescent="0.25">
      <c r="A235" s="8" t="s">
        <v>627</v>
      </c>
      <c r="B235" s="8" t="s">
        <v>636</v>
      </c>
      <c r="C235" s="9"/>
      <c r="D235" s="10" t="s">
        <v>753</v>
      </c>
      <c r="E235" s="11" t="s">
        <v>754</v>
      </c>
      <c r="F235" s="20" t="s">
        <v>36</v>
      </c>
      <c r="G235" s="13"/>
      <c r="H235" s="14">
        <f>IFERROR(IF(M235 &gt; 0, IF(I5 &gt; 0, M235 * (1 - I5), M235), 0), 0)</f>
        <v>122</v>
      </c>
      <c r="I235" s="15">
        <v>18</v>
      </c>
      <c r="J235" s="14">
        <f>IFERROR(IF(AND(G235 &gt; 0, M235 &gt; 0), IF(I5 &gt; 0, G235 * I235 * M235 * (1 - I5), G235 * I235 * M235), 0), 0)</f>
        <v>0</v>
      </c>
      <c r="K235" s="16">
        <v>46217</v>
      </c>
      <c r="L235" s="17" t="s">
        <v>755</v>
      </c>
      <c r="M235" s="18">
        <v>122</v>
      </c>
      <c r="N235" s="19">
        <f t="shared" si="9"/>
        <v>119.56</v>
      </c>
      <c r="O235" s="19">
        <f t="shared" si="10"/>
        <v>115.89999999999999</v>
      </c>
      <c r="P235" s="19">
        <f t="shared" si="11"/>
        <v>114.67999999999999</v>
      </c>
    </row>
    <row r="236" spans="1:16" ht="108.6" customHeight="1" x14ac:dyDescent="0.25">
      <c r="A236" s="8" t="s">
        <v>640</v>
      </c>
      <c r="B236" s="8" t="s">
        <v>636</v>
      </c>
      <c r="C236" s="9"/>
      <c r="D236" s="10" t="s">
        <v>756</v>
      </c>
      <c r="E236" s="11" t="s">
        <v>757</v>
      </c>
      <c r="F236" s="20" t="s">
        <v>36</v>
      </c>
      <c r="G236" s="13"/>
      <c r="H236" s="14">
        <f>IFERROR(IF(M236 &gt; 0, IF(I5 &gt; 0, M236 * (1 - I5), M236), 0), 0)</f>
        <v>123</v>
      </c>
      <c r="I236" s="15">
        <v>12</v>
      </c>
      <c r="J236" s="14">
        <f>IFERROR(IF(AND(G236 &gt; 0, M236 &gt; 0), IF(I5 &gt; 0, G236 * I236 * M236 * (1 - I5), G236 * I236 * M236), 0), 0)</f>
        <v>0</v>
      </c>
      <c r="K236" s="16">
        <v>46461</v>
      </c>
      <c r="L236" s="17" t="s">
        <v>758</v>
      </c>
      <c r="M236" s="18">
        <v>123</v>
      </c>
      <c r="N236" s="19">
        <f t="shared" si="9"/>
        <v>120.53999999999999</v>
      </c>
      <c r="O236" s="19">
        <f t="shared" si="10"/>
        <v>116.85</v>
      </c>
      <c r="P236" s="19">
        <f t="shared" si="11"/>
        <v>115.61999999999999</v>
      </c>
    </row>
    <row r="237" spans="1:16" ht="108.6" customHeight="1" x14ac:dyDescent="0.25">
      <c r="A237" s="8" t="s">
        <v>627</v>
      </c>
      <c r="B237" s="8" t="s">
        <v>636</v>
      </c>
      <c r="C237" s="9"/>
      <c r="D237" s="10" t="s">
        <v>759</v>
      </c>
      <c r="E237" s="11" t="s">
        <v>760</v>
      </c>
      <c r="F237" s="20" t="s">
        <v>36</v>
      </c>
      <c r="G237" s="13"/>
      <c r="H237" s="14">
        <f>IFERROR(IF(M237 &gt; 0, IF(I5 &gt; 0, M237 * (1 - I5), M237), 0), 0)</f>
        <v>110</v>
      </c>
      <c r="I237" s="15">
        <v>12</v>
      </c>
      <c r="J237" s="14">
        <f>IFERROR(IF(AND(G237 &gt; 0, M237 &gt; 0), IF(I5 &gt; 0, G237 * I237 * M237 * (1 - I5), G237 * I237 * M237), 0), 0)</f>
        <v>0</v>
      </c>
      <c r="K237" s="16">
        <v>46197</v>
      </c>
      <c r="L237" s="17" t="s">
        <v>761</v>
      </c>
      <c r="M237" s="18">
        <v>110</v>
      </c>
      <c r="N237" s="19">
        <f t="shared" si="9"/>
        <v>107.8</v>
      </c>
      <c r="O237" s="19">
        <f t="shared" si="10"/>
        <v>104.5</v>
      </c>
      <c r="P237" s="19">
        <f t="shared" si="11"/>
        <v>103.39999999999999</v>
      </c>
    </row>
    <row r="238" spans="1:16" ht="108.6" customHeight="1" x14ac:dyDescent="0.25">
      <c r="A238" s="8" t="s">
        <v>161</v>
      </c>
      <c r="B238" s="8" t="s">
        <v>636</v>
      </c>
      <c r="C238" s="9"/>
      <c r="D238" s="10" t="s">
        <v>762</v>
      </c>
      <c r="E238" s="11" t="s">
        <v>763</v>
      </c>
      <c r="F238" s="20" t="s">
        <v>36</v>
      </c>
      <c r="G238" s="13"/>
      <c r="H238" s="14">
        <f>IFERROR(IF(M238 &gt; 0, IF(I5 &gt; 0, M238 * (1 - I5), M238), 0), 0)</f>
        <v>20</v>
      </c>
      <c r="I238" s="15">
        <v>20</v>
      </c>
      <c r="J238" s="14">
        <f>IFERROR(IF(AND(G238 &gt; 0, M238 &gt; 0), IF(I5 &gt; 0, G238 * I238 * M238 * (1 - I5), G238 * I238 * M238), 0), 0)</f>
        <v>0</v>
      </c>
      <c r="K238" s="16">
        <v>46649</v>
      </c>
      <c r="L238" s="17" t="s">
        <v>764</v>
      </c>
      <c r="M238" s="18">
        <v>20</v>
      </c>
      <c r="N238" s="19">
        <f t="shared" si="9"/>
        <v>19.600000000000001</v>
      </c>
      <c r="O238" s="19">
        <f t="shared" si="10"/>
        <v>19</v>
      </c>
      <c r="P238" s="19">
        <f t="shared" si="11"/>
        <v>18.799999999999997</v>
      </c>
    </row>
    <row r="239" spans="1:16" ht="108.6" customHeight="1" x14ac:dyDescent="0.25">
      <c r="A239" s="8" t="s">
        <v>627</v>
      </c>
      <c r="B239" s="8" t="s">
        <v>636</v>
      </c>
      <c r="C239" s="9"/>
      <c r="D239" s="10" t="s">
        <v>765</v>
      </c>
      <c r="E239" s="11" t="s">
        <v>766</v>
      </c>
      <c r="F239" s="12" t="s">
        <v>32</v>
      </c>
      <c r="G239" s="13"/>
      <c r="H239" s="14">
        <f>IFERROR(IF(M239 &gt; 0, IF(I5 &gt; 0, M239 * (1 - I5), M239), 0), 0)</f>
        <v>49</v>
      </c>
      <c r="I239" s="15">
        <v>20</v>
      </c>
      <c r="J239" s="14">
        <f>IFERROR(IF(AND(G239 &gt; 0, M239 &gt; 0), IF(I5 &gt; 0, G239 * I239 * M239 * (1 - I5), G239 * I239 * M239), 0), 0)</f>
        <v>0</v>
      </c>
      <c r="K239" s="16">
        <v>46508</v>
      </c>
      <c r="L239" s="17" t="s">
        <v>767</v>
      </c>
      <c r="M239" s="18">
        <v>49</v>
      </c>
      <c r="N239" s="19">
        <f t="shared" si="9"/>
        <v>48.019999999999996</v>
      </c>
      <c r="O239" s="19">
        <f t="shared" si="10"/>
        <v>46.55</v>
      </c>
      <c r="P239" s="19">
        <f t="shared" si="11"/>
        <v>46.059999999999995</v>
      </c>
    </row>
    <row r="240" spans="1:16" ht="108.6" customHeight="1" x14ac:dyDescent="0.25">
      <c r="A240" s="8" t="s">
        <v>640</v>
      </c>
      <c r="B240" s="8" t="s">
        <v>636</v>
      </c>
      <c r="C240" s="9"/>
      <c r="D240" s="10" t="s">
        <v>768</v>
      </c>
      <c r="E240" s="11" t="s">
        <v>769</v>
      </c>
      <c r="F240" s="20" t="s">
        <v>36</v>
      </c>
      <c r="G240" s="13"/>
      <c r="H240" s="14">
        <f>IFERROR(IF(M240 &gt; 0, IF(I5 &gt; 0, M240 * (1 - I5), M240), 0), 0)</f>
        <v>120</v>
      </c>
      <c r="I240" s="15">
        <v>15</v>
      </c>
      <c r="J240" s="14">
        <f>IFERROR(IF(AND(G240 &gt; 0, M240 &gt; 0), IF(I5 &gt; 0, G240 * I240 * M240 * (1 - I5), G240 * I240 * M240), 0), 0)</f>
        <v>0</v>
      </c>
      <c r="K240" s="16">
        <v>46381</v>
      </c>
      <c r="L240" s="17" t="s">
        <v>770</v>
      </c>
      <c r="M240" s="18">
        <v>120</v>
      </c>
      <c r="N240" s="19">
        <f t="shared" si="9"/>
        <v>117.6</v>
      </c>
      <c r="O240" s="19">
        <f t="shared" si="10"/>
        <v>114</v>
      </c>
      <c r="P240" s="19">
        <f t="shared" si="11"/>
        <v>112.8</v>
      </c>
    </row>
    <row r="241" spans="1:16" ht="108.6" customHeight="1" x14ac:dyDescent="0.25">
      <c r="A241" s="8" t="s">
        <v>640</v>
      </c>
      <c r="B241" s="8" t="s">
        <v>636</v>
      </c>
      <c r="C241" s="9"/>
      <c r="D241" s="10" t="s">
        <v>771</v>
      </c>
      <c r="E241" s="11" t="s">
        <v>772</v>
      </c>
      <c r="F241" s="12" t="s">
        <v>32</v>
      </c>
      <c r="G241" s="13"/>
      <c r="H241" s="14">
        <f>IFERROR(IF(M241 &gt; 0, IF(I5 &gt; 0, M241 * (1 - I5), M241), 0), 0)</f>
        <v>175</v>
      </c>
      <c r="I241" s="15">
        <v>12</v>
      </c>
      <c r="J241" s="14">
        <f>IFERROR(IF(AND(G241 &gt; 0, M241 &gt; 0), IF(I5 &gt; 0, G241 * I241 * M241 * (1 - I5), G241 * I241 * M241), 0), 0)</f>
        <v>0</v>
      </c>
      <c r="K241" s="16">
        <v>46202</v>
      </c>
      <c r="L241" s="17" t="s">
        <v>773</v>
      </c>
      <c r="M241" s="18">
        <v>175</v>
      </c>
      <c r="N241" s="19">
        <f t="shared" si="9"/>
        <v>171.5</v>
      </c>
      <c r="O241" s="19">
        <f t="shared" si="10"/>
        <v>166.25</v>
      </c>
      <c r="P241" s="19">
        <f t="shared" si="11"/>
        <v>164.5</v>
      </c>
    </row>
    <row r="242" spans="1:16" ht="108.6" customHeight="1" x14ac:dyDescent="0.25">
      <c r="A242" s="8" t="s">
        <v>774</v>
      </c>
      <c r="B242" s="8" t="s">
        <v>775</v>
      </c>
      <c r="C242" s="9"/>
      <c r="D242" s="10" t="s">
        <v>776</v>
      </c>
      <c r="E242" s="11" t="s">
        <v>777</v>
      </c>
      <c r="F242" s="20" t="s">
        <v>36</v>
      </c>
      <c r="G242" s="13"/>
      <c r="H242" s="14">
        <f>IFERROR(IF(M242 &gt; 0, IF(I5 &gt; 0, M242 * (1 - I5), M242), 0), 0)</f>
        <v>16</v>
      </c>
      <c r="I242" s="15">
        <v>100</v>
      </c>
      <c r="J242" s="14">
        <f>IFERROR(IF(AND(G242 &gt; 0, M242 &gt; 0), IF(I5 &gt; 0, G242 * I242 * M242 * (1 - I5), G242 * I242 * M242), 0), 0)</f>
        <v>0</v>
      </c>
      <c r="K242" s="16">
        <v>45877</v>
      </c>
      <c r="L242" s="17" t="s">
        <v>778</v>
      </c>
      <c r="M242" s="18">
        <v>16</v>
      </c>
      <c r="N242" s="19">
        <f t="shared" si="9"/>
        <v>15.68</v>
      </c>
      <c r="O242" s="19">
        <f t="shared" si="10"/>
        <v>15.2</v>
      </c>
      <c r="P242" s="19">
        <f t="shared" si="11"/>
        <v>15.04</v>
      </c>
    </row>
    <row r="243" spans="1:16" ht="108.6" customHeight="1" x14ac:dyDescent="0.25">
      <c r="A243" s="8" t="s">
        <v>774</v>
      </c>
      <c r="B243" s="8" t="s">
        <v>775</v>
      </c>
      <c r="C243" s="9"/>
      <c r="D243" s="10" t="s">
        <v>779</v>
      </c>
      <c r="E243" s="11" t="s">
        <v>780</v>
      </c>
      <c r="F243" s="20" t="s">
        <v>36</v>
      </c>
      <c r="G243" s="13"/>
      <c r="H243" s="14">
        <f>IFERROR(IF(M243 &gt; 0, IF(I5 &gt; 0, M243 * (1 - I5), M243), 0), 0)</f>
        <v>16</v>
      </c>
      <c r="I243" s="15">
        <v>100</v>
      </c>
      <c r="J243" s="14">
        <f>IFERROR(IF(AND(G243 &gt; 0, M243 &gt; 0), IF(I5 &gt; 0, G243 * I243 * M243 * (1 - I5), G243 * I243 * M243), 0), 0)</f>
        <v>0</v>
      </c>
      <c r="K243" s="16">
        <v>45877</v>
      </c>
      <c r="L243" s="17" t="s">
        <v>781</v>
      </c>
      <c r="M243" s="18">
        <v>16</v>
      </c>
      <c r="N243" s="19">
        <f t="shared" si="9"/>
        <v>15.68</v>
      </c>
      <c r="O243" s="19">
        <f t="shared" si="10"/>
        <v>15.2</v>
      </c>
      <c r="P243" s="19">
        <f t="shared" si="11"/>
        <v>15.04</v>
      </c>
    </row>
    <row r="244" spans="1:16" ht="108.6" customHeight="1" x14ac:dyDescent="0.25">
      <c r="A244" s="8" t="s">
        <v>640</v>
      </c>
      <c r="B244" s="8" t="s">
        <v>636</v>
      </c>
      <c r="C244" s="9"/>
      <c r="D244" s="10" t="s">
        <v>782</v>
      </c>
      <c r="E244" s="11" t="s">
        <v>783</v>
      </c>
      <c r="F244" s="20" t="s">
        <v>36</v>
      </c>
      <c r="G244" s="13"/>
      <c r="H244" s="14">
        <f>IFERROR(IF(M244 &gt; 0, IF(I5 &gt; 0, M244 * (1 - I5), M244), 0), 0)</f>
        <v>42</v>
      </c>
      <c r="I244" s="15">
        <v>36</v>
      </c>
      <c r="J244" s="14">
        <f>IFERROR(IF(AND(G244 &gt; 0, M244 &gt; 0), IF(I5 &gt; 0, G244 * I244 * M244 * (1 - I5), G244 * I244 * M244), 0), 0)</f>
        <v>0</v>
      </c>
      <c r="K244" s="16">
        <v>45919</v>
      </c>
      <c r="L244" s="17" t="s">
        <v>784</v>
      </c>
      <c r="M244" s="18">
        <v>42</v>
      </c>
      <c r="N244" s="19">
        <f t="shared" si="9"/>
        <v>41.16</v>
      </c>
      <c r="O244" s="19">
        <f t="shared" si="10"/>
        <v>39.9</v>
      </c>
      <c r="P244" s="19">
        <f t="shared" si="11"/>
        <v>39.479999999999997</v>
      </c>
    </row>
    <row r="245" spans="1:16" ht="108.6" customHeight="1" x14ac:dyDescent="0.25">
      <c r="A245" s="8" t="s">
        <v>640</v>
      </c>
      <c r="B245" s="8" t="s">
        <v>636</v>
      </c>
      <c r="C245" s="9"/>
      <c r="D245" s="10" t="s">
        <v>785</v>
      </c>
      <c r="E245" s="11" t="s">
        <v>786</v>
      </c>
      <c r="F245" s="20" t="s">
        <v>36</v>
      </c>
      <c r="G245" s="13"/>
      <c r="H245" s="14">
        <f>IFERROR(IF(M245 &gt; 0, IF(I5 &gt; 0, M245 * (1 - I5), M245), 0), 0)</f>
        <v>123</v>
      </c>
      <c r="I245" s="15">
        <v>12</v>
      </c>
      <c r="J245" s="14">
        <f>IFERROR(IF(AND(G245 &gt; 0, M245 &gt; 0), IF(I5 &gt; 0, G245 * I245 * M245 * (1 - I5), G245 * I245 * M245), 0), 0)</f>
        <v>0</v>
      </c>
      <c r="K245" s="16">
        <v>46233</v>
      </c>
      <c r="L245" s="17" t="s">
        <v>787</v>
      </c>
      <c r="M245" s="18">
        <v>123</v>
      </c>
      <c r="N245" s="19">
        <f t="shared" si="9"/>
        <v>120.53999999999999</v>
      </c>
      <c r="O245" s="19">
        <f t="shared" si="10"/>
        <v>116.85</v>
      </c>
      <c r="P245" s="19">
        <f t="shared" si="11"/>
        <v>115.61999999999999</v>
      </c>
    </row>
    <row r="246" spans="1:16" ht="108.6" customHeight="1" x14ac:dyDescent="0.25">
      <c r="A246" s="8" t="s">
        <v>640</v>
      </c>
      <c r="B246" s="8" t="s">
        <v>636</v>
      </c>
      <c r="C246" s="9"/>
      <c r="D246" s="10" t="s">
        <v>788</v>
      </c>
      <c r="E246" s="11" t="s">
        <v>789</v>
      </c>
      <c r="F246" s="20" t="s">
        <v>36</v>
      </c>
      <c r="G246" s="13"/>
      <c r="H246" s="14">
        <f>IFERROR(IF(M246 &gt; 0, IF(I5 &gt; 0, M246 * (1 - I5), M246), 0), 0)</f>
        <v>133</v>
      </c>
      <c r="I246" s="15">
        <v>12</v>
      </c>
      <c r="J246" s="14">
        <f>IFERROR(IF(AND(G246 &gt; 0, M246 &gt; 0), IF(I5 &gt; 0, G246 * I246 * M246 * (1 - I5), G246 * I246 * M246), 0), 0)</f>
        <v>0</v>
      </c>
      <c r="K246" s="16">
        <v>46381</v>
      </c>
      <c r="L246" s="17" t="s">
        <v>790</v>
      </c>
      <c r="M246" s="18">
        <v>133</v>
      </c>
      <c r="N246" s="19">
        <f t="shared" si="9"/>
        <v>130.34</v>
      </c>
      <c r="O246" s="19">
        <f t="shared" si="10"/>
        <v>126.35</v>
      </c>
      <c r="P246" s="19">
        <f t="shared" si="11"/>
        <v>125.02</v>
      </c>
    </row>
    <row r="247" spans="1:16" ht="108.6" customHeight="1" x14ac:dyDescent="0.25">
      <c r="A247" s="8" t="s">
        <v>640</v>
      </c>
      <c r="B247" s="8" t="s">
        <v>636</v>
      </c>
      <c r="C247" s="9"/>
      <c r="D247" s="10" t="s">
        <v>791</v>
      </c>
      <c r="E247" s="11" t="s">
        <v>792</v>
      </c>
      <c r="F247" s="12" t="s">
        <v>32</v>
      </c>
      <c r="G247" s="13"/>
      <c r="H247" s="14">
        <f>IFERROR(IF(M247 &gt; 0, IF(I5 &gt; 0, M247 * (1 - I5), M247), 0), 0)</f>
        <v>96</v>
      </c>
      <c r="I247" s="15">
        <v>12</v>
      </c>
      <c r="J247" s="14">
        <f>IFERROR(IF(AND(G247 &gt; 0, M247 &gt; 0), IF(I5 &gt; 0, G247 * I247 * M247 * (1 - I5), G247 * I247 * M247), 0), 0)</f>
        <v>0</v>
      </c>
      <c r="K247" s="16">
        <v>46172</v>
      </c>
      <c r="L247" s="17" t="s">
        <v>793</v>
      </c>
      <c r="M247" s="18">
        <v>96</v>
      </c>
      <c r="N247" s="19">
        <f t="shared" si="9"/>
        <v>94.08</v>
      </c>
      <c r="O247" s="19">
        <f t="shared" si="10"/>
        <v>91.199999999999989</v>
      </c>
      <c r="P247" s="19">
        <f t="shared" si="11"/>
        <v>90.24</v>
      </c>
    </row>
    <row r="248" spans="1:16" ht="108.6" customHeight="1" x14ac:dyDescent="0.25">
      <c r="A248" s="8" t="s">
        <v>55</v>
      </c>
      <c r="B248" s="8" t="s">
        <v>636</v>
      </c>
      <c r="C248" s="9"/>
      <c r="D248" s="10" t="s">
        <v>794</v>
      </c>
      <c r="E248" s="11" t="s">
        <v>795</v>
      </c>
      <c r="F248" s="12" t="s">
        <v>32</v>
      </c>
      <c r="G248" s="13"/>
      <c r="H248" s="14">
        <f>IFERROR(IF(M248 &gt; 0, IF(I5 &gt; 0, M248 * (1 - I5), M248), 0), 0)</f>
        <v>85</v>
      </c>
      <c r="I248" s="15">
        <v>24</v>
      </c>
      <c r="J248" s="14">
        <f>IFERROR(IF(AND(G248 &gt; 0, M248 &gt; 0), IF(I5 &gt; 0, G248 * I248 * M248 * (1 - I5), G248 * I248 * M248), 0), 0)</f>
        <v>0</v>
      </c>
      <c r="K248" s="16">
        <v>46341</v>
      </c>
      <c r="L248" s="17" t="s">
        <v>796</v>
      </c>
      <c r="M248" s="18">
        <v>85</v>
      </c>
      <c r="N248" s="19">
        <f t="shared" si="9"/>
        <v>83.3</v>
      </c>
      <c r="O248" s="19">
        <f t="shared" si="10"/>
        <v>80.75</v>
      </c>
      <c r="P248" s="19">
        <f t="shared" si="11"/>
        <v>79.899999999999991</v>
      </c>
    </row>
    <row r="249" spans="1:16" ht="108.6" customHeight="1" x14ac:dyDescent="0.25">
      <c r="A249" s="8" t="s">
        <v>55</v>
      </c>
      <c r="B249" s="8" t="s">
        <v>636</v>
      </c>
      <c r="C249" s="9"/>
      <c r="D249" s="10" t="s">
        <v>797</v>
      </c>
      <c r="E249" s="11" t="s">
        <v>798</v>
      </c>
      <c r="F249" s="20" t="s">
        <v>36</v>
      </c>
      <c r="G249" s="13"/>
      <c r="H249" s="14">
        <f>IFERROR(IF(M249 &gt; 0, IF(I5 &gt; 0, M249 * (1 - I5), M249), 0), 0)</f>
        <v>113</v>
      </c>
      <c r="I249" s="15">
        <v>24</v>
      </c>
      <c r="J249" s="14">
        <f>IFERROR(IF(AND(G249 &gt; 0, M249 &gt; 0), IF(I5 &gt; 0, G249 * I249 * M249 * (1 - I5), G249 * I249 * M249), 0), 0)</f>
        <v>0</v>
      </c>
      <c r="K249" s="16">
        <v>45991</v>
      </c>
      <c r="L249" s="17" t="s">
        <v>799</v>
      </c>
      <c r="M249" s="18">
        <v>113</v>
      </c>
      <c r="N249" s="19">
        <f t="shared" si="9"/>
        <v>110.74</v>
      </c>
      <c r="O249" s="19">
        <f t="shared" si="10"/>
        <v>107.35</v>
      </c>
      <c r="P249" s="19">
        <f t="shared" si="11"/>
        <v>106.22</v>
      </c>
    </row>
    <row r="250" spans="1:16" ht="108.6" customHeight="1" x14ac:dyDescent="0.25">
      <c r="A250" s="8" t="s">
        <v>55</v>
      </c>
      <c r="B250" s="8" t="s">
        <v>636</v>
      </c>
      <c r="C250" s="9"/>
      <c r="D250" s="10" t="s">
        <v>800</v>
      </c>
      <c r="E250" s="11" t="s">
        <v>801</v>
      </c>
      <c r="F250" s="20" t="s">
        <v>36</v>
      </c>
      <c r="G250" s="13"/>
      <c r="H250" s="14">
        <f>IFERROR(IF(M250 &gt; 0, IF(I5 &gt; 0, M250 * (1 - I5), M250), 0), 0)</f>
        <v>59</v>
      </c>
      <c r="I250" s="15">
        <v>30</v>
      </c>
      <c r="J250" s="14">
        <f>IFERROR(IF(AND(G250 &gt; 0, M250 &gt; 0), IF(I5 &gt; 0, G250 * I250 * M250 * (1 - I5), G250 * I250 * M250), 0), 0)</f>
        <v>0</v>
      </c>
      <c r="K250" s="16">
        <v>46356</v>
      </c>
      <c r="L250" s="17" t="s">
        <v>802</v>
      </c>
      <c r="M250" s="18">
        <v>59</v>
      </c>
      <c r="N250" s="19">
        <f t="shared" si="9"/>
        <v>57.82</v>
      </c>
      <c r="O250" s="19">
        <f t="shared" si="10"/>
        <v>56.05</v>
      </c>
      <c r="P250" s="19">
        <f t="shared" si="11"/>
        <v>55.459999999999994</v>
      </c>
    </row>
    <row r="251" spans="1:16" ht="108.6" customHeight="1" x14ac:dyDescent="0.25">
      <c r="A251" s="8" t="s">
        <v>640</v>
      </c>
      <c r="B251" s="8" t="s">
        <v>636</v>
      </c>
      <c r="C251" s="9"/>
      <c r="D251" s="10" t="s">
        <v>803</v>
      </c>
      <c r="E251" s="11" t="s">
        <v>804</v>
      </c>
      <c r="F251" s="20" t="s">
        <v>36</v>
      </c>
      <c r="G251" s="13"/>
      <c r="H251" s="14">
        <f>IFERROR(IF(M251 &gt; 0, IF(I5 &gt; 0, M251 * (1 - I5), M251), 0), 0)</f>
        <v>99</v>
      </c>
      <c r="I251" s="15">
        <v>24</v>
      </c>
      <c r="J251" s="14">
        <f>IFERROR(IF(AND(G251 &gt; 0, M251 &gt; 0), IF(I5 &gt; 0, G251 * I251 * M251 * (1 - I5), G251 * I251 * M251), 0), 0)</f>
        <v>0</v>
      </c>
      <c r="K251" s="16">
        <v>46310</v>
      </c>
      <c r="L251" s="17" t="s">
        <v>805</v>
      </c>
      <c r="M251" s="18">
        <v>99</v>
      </c>
      <c r="N251" s="19">
        <f t="shared" si="9"/>
        <v>97.02</v>
      </c>
      <c r="O251" s="19">
        <f t="shared" si="10"/>
        <v>94.05</v>
      </c>
      <c r="P251" s="19">
        <f t="shared" si="11"/>
        <v>93.059999999999988</v>
      </c>
    </row>
    <row r="252" spans="1:16" ht="108.6" customHeight="1" x14ac:dyDescent="0.25">
      <c r="A252" s="8" t="s">
        <v>55</v>
      </c>
      <c r="B252" s="8" t="s">
        <v>636</v>
      </c>
      <c r="C252" s="9"/>
      <c r="D252" s="10" t="s">
        <v>806</v>
      </c>
      <c r="E252" s="11" t="s">
        <v>807</v>
      </c>
      <c r="F252" s="12" t="s">
        <v>32</v>
      </c>
      <c r="G252" s="13"/>
      <c r="H252" s="14">
        <f>IFERROR(IF(M252 &gt; 0, IF(I5 &gt; 0, M252 * (1 - I5), M252), 0), 0)</f>
        <v>46</v>
      </c>
      <c r="I252" s="15">
        <v>36</v>
      </c>
      <c r="J252" s="14">
        <f>IFERROR(IF(AND(G252 &gt; 0, M252 &gt; 0), IF(I5 &gt; 0, G252 * I252 * M252 * (1 - I5), G252 * I252 * M252), 0), 0)</f>
        <v>0</v>
      </c>
      <c r="K252" s="16">
        <v>45946</v>
      </c>
      <c r="L252" s="17" t="s">
        <v>808</v>
      </c>
      <c r="M252" s="18">
        <v>46</v>
      </c>
      <c r="N252" s="19">
        <f t="shared" si="9"/>
        <v>45.08</v>
      </c>
      <c r="O252" s="19">
        <f t="shared" si="10"/>
        <v>43.699999999999996</v>
      </c>
      <c r="P252" s="19">
        <f t="shared" si="11"/>
        <v>43.239999999999995</v>
      </c>
    </row>
    <row r="253" spans="1:16" ht="108.6" customHeight="1" x14ac:dyDescent="0.25">
      <c r="A253" s="8"/>
      <c r="B253" s="8" t="s">
        <v>636</v>
      </c>
      <c r="C253" s="9"/>
      <c r="D253" s="10" t="s">
        <v>809</v>
      </c>
      <c r="E253" s="11" t="s">
        <v>810</v>
      </c>
      <c r="F253" s="20" t="s">
        <v>36</v>
      </c>
      <c r="G253" s="13"/>
      <c r="H253" s="14">
        <f>IFERROR(IF(M253 &gt; 0, IF(I5 &gt; 0, M253 * (1 - I5), M253), 0), 0)</f>
        <v>139</v>
      </c>
      <c r="I253" s="15">
        <v>18</v>
      </c>
      <c r="J253" s="14">
        <f>IFERROR(IF(AND(G253 &gt; 0, M253 &gt; 0), IF(I5 &gt; 0, G253 * I253 * M253 * (1 - I5), G253 * I253 * M253), 0), 0)</f>
        <v>0</v>
      </c>
      <c r="K253" s="16">
        <v>46294</v>
      </c>
      <c r="L253" s="17" t="s">
        <v>811</v>
      </c>
      <c r="M253" s="18">
        <v>139</v>
      </c>
      <c r="N253" s="19">
        <f t="shared" si="9"/>
        <v>136.22</v>
      </c>
      <c r="O253" s="19">
        <f t="shared" si="10"/>
        <v>132.04999999999998</v>
      </c>
      <c r="P253" s="19">
        <f t="shared" si="11"/>
        <v>130.66</v>
      </c>
    </row>
    <row r="254" spans="1:16" ht="108.6" customHeight="1" x14ac:dyDescent="0.25">
      <c r="A254" s="8" t="s">
        <v>640</v>
      </c>
      <c r="B254" s="8" t="s">
        <v>636</v>
      </c>
      <c r="C254" s="9"/>
      <c r="D254" s="10" t="s">
        <v>812</v>
      </c>
      <c r="E254" s="11" t="s">
        <v>813</v>
      </c>
      <c r="F254" s="20" t="s">
        <v>36</v>
      </c>
      <c r="G254" s="13"/>
      <c r="H254" s="14">
        <f>IFERROR(IF(M254 &gt; 0, IF(I5 &gt; 0, M254 * (1 - I5), M254), 0), 0)</f>
        <v>128</v>
      </c>
      <c r="I254" s="15">
        <v>12</v>
      </c>
      <c r="J254" s="14">
        <f>IFERROR(IF(AND(G254 &gt; 0, M254 &gt; 0), IF(I5 &gt; 0, G254 * I254 * M254 * (1 - I5), G254 * I254 * M254), 0), 0)</f>
        <v>0</v>
      </c>
      <c r="K254" s="16">
        <v>46141</v>
      </c>
      <c r="L254" s="17" t="s">
        <v>814</v>
      </c>
      <c r="M254" s="18">
        <v>128</v>
      </c>
      <c r="N254" s="19">
        <f t="shared" si="9"/>
        <v>125.44</v>
      </c>
      <c r="O254" s="19">
        <f t="shared" si="10"/>
        <v>121.6</v>
      </c>
      <c r="P254" s="19">
        <f t="shared" si="11"/>
        <v>120.32</v>
      </c>
    </row>
    <row r="255" spans="1:16" ht="108.6" customHeight="1" x14ac:dyDescent="0.25">
      <c r="A255" s="8" t="s">
        <v>640</v>
      </c>
      <c r="B255" s="8" t="s">
        <v>636</v>
      </c>
      <c r="C255" s="9"/>
      <c r="D255" s="10" t="s">
        <v>815</v>
      </c>
      <c r="E255" s="11" t="s">
        <v>816</v>
      </c>
      <c r="F255" s="20" t="s">
        <v>36</v>
      </c>
      <c r="G255" s="13"/>
      <c r="H255" s="14">
        <f>IFERROR(IF(M255 &gt; 0, IF(I5 &gt; 0, M255 * (1 - I5), M255), 0), 0)</f>
        <v>132</v>
      </c>
      <c r="I255" s="15">
        <v>16</v>
      </c>
      <c r="J255" s="14">
        <f>IFERROR(IF(AND(G255 &gt; 0, M255 &gt; 0), IF(I5 &gt; 0, G255 * I255 * M255 * (1 - I5), G255 * I255 * M255), 0), 0)</f>
        <v>0</v>
      </c>
      <c r="K255" s="16">
        <v>46172</v>
      </c>
      <c r="L255" s="17" t="s">
        <v>817</v>
      </c>
      <c r="M255" s="18">
        <v>132</v>
      </c>
      <c r="N255" s="19">
        <f t="shared" si="9"/>
        <v>129.35999999999999</v>
      </c>
      <c r="O255" s="19">
        <f t="shared" si="10"/>
        <v>125.39999999999999</v>
      </c>
      <c r="P255" s="19">
        <f t="shared" si="11"/>
        <v>124.08</v>
      </c>
    </row>
    <row r="256" spans="1:16" ht="108.6" customHeight="1" x14ac:dyDescent="0.25">
      <c r="A256" s="8" t="s">
        <v>640</v>
      </c>
      <c r="B256" s="8" t="s">
        <v>636</v>
      </c>
      <c r="C256" s="9"/>
      <c r="D256" s="10" t="s">
        <v>818</v>
      </c>
      <c r="E256" s="11" t="s">
        <v>819</v>
      </c>
      <c r="F256" s="12" t="s">
        <v>32</v>
      </c>
      <c r="G256" s="13"/>
      <c r="H256" s="14">
        <f>IFERROR(IF(M256 &gt; 0, IF(I5 &gt; 0, M256 * (1 - I5), M256), 0), 0)</f>
        <v>113</v>
      </c>
      <c r="I256" s="15">
        <v>20</v>
      </c>
      <c r="J256" s="14">
        <f>IFERROR(IF(AND(G256 &gt; 0, M256 &gt; 0), IF(I5 &gt; 0, G256 * I256 * M256 * (1 - I5), G256 * I256 * M256), 0), 0)</f>
        <v>0</v>
      </c>
      <c r="K256" s="16">
        <v>46172</v>
      </c>
      <c r="L256" s="17" t="s">
        <v>820</v>
      </c>
      <c r="M256" s="18">
        <v>113</v>
      </c>
      <c r="N256" s="19">
        <f t="shared" si="9"/>
        <v>110.74</v>
      </c>
      <c r="O256" s="19">
        <f t="shared" si="10"/>
        <v>107.35</v>
      </c>
      <c r="P256" s="19">
        <f t="shared" si="11"/>
        <v>106.22</v>
      </c>
    </row>
    <row r="257" spans="1:16" ht="108.6" customHeight="1" x14ac:dyDescent="0.25">
      <c r="A257" s="8" t="s">
        <v>640</v>
      </c>
      <c r="B257" s="8" t="s">
        <v>636</v>
      </c>
      <c r="C257" s="9"/>
      <c r="D257" s="10" t="s">
        <v>821</v>
      </c>
      <c r="E257" s="11" t="s">
        <v>822</v>
      </c>
      <c r="F257" s="12" t="s">
        <v>32</v>
      </c>
      <c r="G257" s="13"/>
      <c r="H257" s="14">
        <f>IFERROR(IF(M257 &gt; 0, IF(I5 &gt; 0, M257 * (1 - I5), M257), 0), 0)</f>
        <v>74</v>
      </c>
      <c r="I257" s="15">
        <v>34</v>
      </c>
      <c r="J257" s="14">
        <f>IFERROR(IF(AND(G257 &gt; 0, M257 &gt; 0), IF(I5 &gt; 0, G257 * I257 * M257 * (1 - I5), G257 * I257 * M257), 0), 0)</f>
        <v>0</v>
      </c>
      <c r="K257" s="16">
        <v>46233</v>
      </c>
      <c r="L257" s="17" t="s">
        <v>823</v>
      </c>
      <c r="M257" s="18">
        <v>74</v>
      </c>
      <c r="N257" s="19">
        <f t="shared" si="9"/>
        <v>72.52</v>
      </c>
      <c r="O257" s="19">
        <f t="shared" si="10"/>
        <v>70.3</v>
      </c>
      <c r="P257" s="19">
        <f t="shared" si="11"/>
        <v>69.56</v>
      </c>
    </row>
    <row r="258" spans="1:16" ht="108.6" customHeight="1" x14ac:dyDescent="0.25">
      <c r="A258" s="8" t="s">
        <v>627</v>
      </c>
      <c r="B258" s="8" t="s">
        <v>636</v>
      </c>
      <c r="C258" s="9"/>
      <c r="D258" s="10" t="s">
        <v>824</v>
      </c>
      <c r="E258" s="11" t="s">
        <v>825</v>
      </c>
      <c r="F258" s="20" t="s">
        <v>36</v>
      </c>
      <c r="G258" s="13"/>
      <c r="H258" s="14">
        <f>IFERROR(IF(M258 &gt; 0, IF(I5 &gt; 0, M258 * (1 - I5), M258), 0), 0)</f>
        <v>22</v>
      </c>
      <c r="I258" s="15">
        <v>48</v>
      </c>
      <c r="J258" s="14">
        <f>IFERROR(IF(AND(G258 &gt; 0, M258 &gt; 0), IF(I5 &gt; 0, G258 * I258 * M258 * (1 - I5), G258 * I258 * M258), 0), 0)</f>
        <v>0</v>
      </c>
      <c r="K258" s="16">
        <v>46476</v>
      </c>
      <c r="L258" s="17" t="s">
        <v>826</v>
      </c>
      <c r="M258" s="18">
        <v>22</v>
      </c>
      <c r="N258" s="19">
        <f t="shared" si="9"/>
        <v>21.56</v>
      </c>
      <c r="O258" s="19">
        <f t="shared" si="10"/>
        <v>20.9</v>
      </c>
      <c r="P258" s="19">
        <f t="shared" si="11"/>
        <v>20.68</v>
      </c>
    </row>
    <row r="259" spans="1:16" ht="108.6" customHeight="1" x14ac:dyDescent="0.25">
      <c r="A259" s="8" t="s">
        <v>640</v>
      </c>
      <c r="B259" s="8" t="s">
        <v>636</v>
      </c>
      <c r="C259" s="9"/>
      <c r="D259" s="10" t="s">
        <v>827</v>
      </c>
      <c r="E259" s="11" t="s">
        <v>828</v>
      </c>
      <c r="F259" s="20" t="s">
        <v>36</v>
      </c>
      <c r="G259" s="13"/>
      <c r="H259" s="14">
        <f>IFERROR(IF(M259 &gt; 0, IF(I5 &gt; 0, M259 * (1 - I5), M259), 0), 0)</f>
        <v>29</v>
      </c>
      <c r="I259" s="15">
        <v>90</v>
      </c>
      <c r="J259" s="14">
        <f>IFERROR(IF(AND(G259 &gt; 0, M259 &gt; 0), IF(I5 &gt; 0, G259 * I259 * M259 * (1 - I5), G259 * I259 * M259), 0), 0)</f>
        <v>0</v>
      </c>
      <c r="K259" s="16">
        <v>46417</v>
      </c>
      <c r="L259" s="17" t="s">
        <v>829</v>
      </c>
      <c r="M259" s="18">
        <v>29</v>
      </c>
      <c r="N259" s="19">
        <f t="shared" si="9"/>
        <v>28.419999999999998</v>
      </c>
      <c r="O259" s="19">
        <f t="shared" si="10"/>
        <v>27.549999999999997</v>
      </c>
      <c r="P259" s="19">
        <f t="shared" si="11"/>
        <v>27.259999999999998</v>
      </c>
    </row>
    <row r="260" spans="1:16" ht="108.6" customHeight="1" x14ac:dyDescent="0.25">
      <c r="A260" s="8" t="s">
        <v>640</v>
      </c>
      <c r="B260" s="8" t="s">
        <v>636</v>
      </c>
      <c r="C260" s="9"/>
      <c r="D260" s="10" t="s">
        <v>830</v>
      </c>
      <c r="E260" s="11" t="s">
        <v>831</v>
      </c>
      <c r="F260" s="20" t="s">
        <v>36</v>
      </c>
      <c r="G260" s="13"/>
      <c r="H260" s="14">
        <f>IFERROR(IF(M260 &gt; 0, IF(I5 &gt; 0, M260 * (1 - I5), M260), 0), 0)</f>
        <v>28</v>
      </c>
      <c r="I260" s="15">
        <v>30</v>
      </c>
      <c r="J260" s="14">
        <f>IFERROR(IF(AND(G260 &gt; 0, M260 &gt; 0), IF(I5 &gt; 0, G260 * I260 * M260 * (1 - I5), G260 * I260 * M260), 0), 0)</f>
        <v>0</v>
      </c>
      <c r="K260" s="16">
        <v>46010</v>
      </c>
      <c r="L260" s="17" t="s">
        <v>832</v>
      </c>
      <c r="M260" s="18">
        <v>28</v>
      </c>
      <c r="N260" s="19">
        <f t="shared" si="9"/>
        <v>27.439999999999998</v>
      </c>
      <c r="O260" s="19">
        <f t="shared" si="10"/>
        <v>26.599999999999998</v>
      </c>
      <c r="P260" s="19">
        <f t="shared" si="11"/>
        <v>26.32</v>
      </c>
    </row>
    <row r="261" spans="1:16" ht="108.6" customHeight="1" x14ac:dyDescent="0.25">
      <c r="A261" s="8" t="s">
        <v>55</v>
      </c>
      <c r="B261" s="8" t="s">
        <v>636</v>
      </c>
      <c r="C261" s="9"/>
      <c r="D261" s="10" t="s">
        <v>833</v>
      </c>
      <c r="E261" s="11" t="s">
        <v>834</v>
      </c>
      <c r="F261" s="20" t="s">
        <v>36</v>
      </c>
      <c r="G261" s="13"/>
      <c r="H261" s="14">
        <f>IFERROR(IF(M261 &gt; 0, IF(I5 &gt; 0, M261 * (1 - I5), M261), 0), 0)</f>
        <v>108</v>
      </c>
      <c r="I261" s="15">
        <v>16</v>
      </c>
      <c r="J261" s="14">
        <f>IFERROR(IF(AND(G261 &gt; 0, M261 &gt; 0), IF(I5 &gt; 0, G261 * I261 * M261 * (1 - I5), G261 * I261 * M261), 0), 0)</f>
        <v>0</v>
      </c>
      <c r="K261" s="16">
        <v>45838</v>
      </c>
      <c r="L261" s="17" t="s">
        <v>835</v>
      </c>
      <c r="M261" s="18">
        <v>108</v>
      </c>
      <c r="N261" s="19">
        <f t="shared" si="9"/>
        <v>105.84</v>
      </c>
      <c r="O261" s="19">
        <f t="shared" si="10"/>
        <v>102.6</v>
      </c>
      <c r="P261" s="19">
        <f t="shared" si="11"/>
        <v>101.52</v>
      </c>
    </row>
    <row r="262" spans="1:16" ht="108.6" customHeight="1" x14ac:dyDescent="0.25">
      <c r="A262" s="8" t="s">
        <v>55</v>
      </c>
      <c r="B262" s="8" t="s">
        <v>636</v>
      </c>
      <c r="C262" s="9"/>
      <c r="D262" s="10" t="s">
        <v>836</v>
      </c>
      <c r="E262" s="11" t="s">
        <v>837</v>
      </c>
      <c r="F262" s="20" t="s">
        <v>36</v>
      </c>
      <c r="G262" s="13"/>
      <c r="H262" s="14">
        <f>IFERROR(IF(M262 &gt; 0, IF(I5 &gt; 0, M262 * (1 - I5), M262), 0), 0)</f>
        <v>39</v>
      </c>
      <c r="I262" s="15">
        <v>36</v>
      </c>
      <c r="J262" s="14">
        <f>IFERROR(IF(AND(G262 &gt; 0, M262 &gt; 0), IF(I5 &gt; 0, G262 * I262 * M262 * (1 - I5), G262 * I262 * M262), 0), 0)</f>
        <v>0</v>
      </c>
      <c r="K262" s="16">
        <v>46107</v>
      </c>
      <c r="L262" s="17" t="s">
        <v>838</v>
      </c>
      <c r="M262" s="18">
        <v>39</v>
      </c>
      <c r="N262" s="19">
        <f t="shared" si="9"/>
        <v>38.22</v>
      </c>
      <c r="O262" s="19">
        <f t="shared" si="10"/>
        <v>37.049999999999997</v>
      </c>
      <c r="P262" s="19">
        <f t="shared" si="11"/>
        <v>36.659999999999997</v>
      </c>
    </row>
    <row r="263" spans="1:16" ht="108.6" customHeight="1" x14ac:dyDescent="0.25">
      <c r="A263" s="8" t="s">
        <v>627</v>
      </c>
      <c r="B263" s="8" t="s">
        <v>636</v>
      </c>
      <c r="C263" s="9"/>
      <c r="D263" s="10" t="s">
        <v>839</v>
      </c>
      <c r="E263" s="11" t="s">
        <v>840</v>
      </c>
      <c r="F263" s="20" t="s">
        <v>36</v>
      </c>
      <c r="G263" s="13"/>
      <c r="H263" s="14">
        <f>IFERROR(IF(M263 &gt; 0, IF(I5 &gt; 0, M263 * (1 - I5), M263), 0), 0)</f>
        <v>125</v>
      </c>
      <c r="I263" s="15">
        <v>12</v>
      </c>
      <c r="J263" s="14">
        <f>IFERROR(IF(AND(G263 &gt; 0, M263 &gt; 0), IF(I5 &gt; 0, G263 * I263 * M263 * (1 - I5), G263 * I263 * M263), 0), 0)</f>
        <v>0</v>
      </c>
      <c r="K263" s="16">
        <v>46187</v>
      </c>
      <c r="L263" s="17" t="s">
        <v>841</v>
      </c>
      <c r="M263" s="18">
        <v>125</v>
      </c>
      <c r="N263" s="19">
        <f t="shared" ref="N263:N326" si="12">IFERROR(IF(M263 &gt; 0, M263 * 0.98, 0), 0)</f>
        <v>122.5</v>
      </c>
      <c r="O263" s="19">
        <f t="shared" ref="O263:O326" si="13">IFERROR(IF(M263 &gt; 0, M263 * 0.95, 0), 0)</f>
        <v>118.75</v>
      </c>
      <c r="P263" s="19">
        <f t="shared" ref="P263:P326" si="14">IFERROR(IF(M263 &gt; 0, M263 * 0.94, 0), 0)</f>
        <v>117.5</v>
      </c>
    </row>
    <row r="264" spans="1:16" ht="108.6" customHeight="1" x14ac:dyDescent="0.25">
      <c r="A264" s="8" t="s">
        <v>640</v>
      </c>
      <c r="B264" s="8" t="s">
        <v>636</v>
      </c>
      <c r="C264" s="9"/>
      <c r="D264" s="10" t="s">
        <v>842</v>
      </c>
      <c r="E264" s="11" t="s">
        <v>843</v>
      </c>
      <c r="F264" s="20" t="s">
        <v>36</v>
      </c>
      <c r="G264" s="13"/>
      <c r="H264" s="14">
        <f>IFERROR(IF(M264 &gt; 0, IF(I5 &gt; 0, M264 * (1 - I5), M264), 0), 0)</f>
        <v>45</v>
      </c>
      <c r="I264" s="15">
        <v>24</v>
      </c>
      <c r="J264" s="14">
        <f>IFERROR(IF(AND(G264 &gt; 0, M264 &gt; 0), IF(I5 &gt; 0, G264 * I264 * M264 * (1 - I5), G264 * I264 * M264), 0), 0)</f>
        <v>0</v>
      </c>
      <c r="K264" s="16">
        <v>46095</v>
      </c>
      <c r="L264" s="17" t="s">
        <v>844</v>
      </c>
      <c r="M264" s="18">
        <v>45</v>
      </c>
      <c r="N264" s="19">
        <f t="shared" si="12"/>
        <v>44.1</v>
      </c>
      <c r="O264" s="19">
        <f t="shared" si="13"/>
        <v>42.75</v>
      </c>
      <c r="P264" s="19">
        <f t="shared" si="14"/>
        <v>42.3</v>
      </c>
    </row>
    <row r="265" spans="1:16" ht="108.6" customHeight="1" x14ac:dyDescent="0.25">
      <c r="A265" s="8" t="s">
        <v>640</v>
      </c>
      <c r="B265" s="8" t="s">
        <v>636</v>
      </c>
      <c r="C265" s="9"/>
      <c r="D265" s="10" t="s">
        <v>845</v>
      </c>
      <c r="E265" s="11" t="s">
        <v>810</v>
      </c>
      <c r="F265" s="20" t="s">
        <v>36</v>
      </c>
      <c r="G265" s="13"/>
      <c r="H265" s="14">
        <f>IFERROR(IF(M265 &gt; 0, IF(I5 &gt; 0, M265 * (1 - I5), M265), 0), 0)</f>
        <v>136</v>
      </c>
      <c r="I265" s="15">
        <v>12</v>
      </c>
      <c r="J265" s="14">
        <f>IFERROR(IF(AND(G265 &gt; 0, M265 &gt; 0), IF(I5 &gt; 0, G265 * I265 * M265 * (1 - I5), G265 * I265 * M265), 0), 0)</f>
        <v>0</v>
      </c>
      <c r="K265" s="16">
        <v>45991</v>
      </c>
      <c r="L265" s="17" t="s">
        <v>846</v>
      </c>
      <c r="M265" s="18">
        <v>136</v>
      </c>
      <c r="N265" s="19">
        <f t="shared" si="12"/>
        <v>133.28</v>
      </c>
      <c r="O265" s="19">
        <f t="shared" si="13"/>
        <v>129.19999999999999</v>
      </c>
      <c r="P265" s="19">
        <f t="shared" si="14"/>
        <v>127.83999999999999</v>
      </c>
    </row>
    <row r="266" spans="1:16" ht="108.6" customHeight="1" x14ac:dyDescent="0.25">
      <c r="A266" s="8" t="s">
        <v>640</v>
      </c>
      <c r="B266" s="8" t="s">
        <v>636</v>
      </c>
      <c r="C266" s="9"/>
      <c r="D266" s="10" t="s">
        <v>847</v>
      </c>
      <c r="E266" s="11" t="s">
        <v>848</v>
      </c>
      <c r="F266" s="20" t="s">
        <v>36</v>
      </c>
      <c r="G266" s="13"/>
      <c r="H266" s="14">
        <f>IFERROR(IF(M266 &gt; 0, IF(I5 &gt; 0, M266 * (1 - I5), M266), 0), 0)</f>
        <v>44</v>
      </c>
      <c r="I266" s="15">
        <v>24</v>
      </c>
      <c r="J266" s="14">
        <f>IFERROR(IF(AND(G266 &gt; 0, M266 &gt; 0), IF(I5 &gt; 0, G266 * I266 * M266 * (1 - I5), G266 * I266 * M266), 0), 0)</f>
        <v>0</v>
      </c>
      <c r="K266" s="16">
        <v>46137</v>
      </c>
      <c r="L266" s="17" t="s">
        <v>849</v>
      </c>
      <c r="M266" s="18">
        <v>44</v>
      </c>
      <c r="N266" s="19">
        <f t="shared" si="12"/>
        <v>43.12</v>
      </c>
      <c r="O266" s="19">
        <f t="shared" si="13"/>
        <v>41.8</v>
      </c>
      <c r="P266" s="19">
        <f t="shared" si="14"/>
        <v>41.36</v>
      </c>
    </row>
    <row r="267" spans="1:16" ht="108.6" customHeight="1" x14ac:dyDescent="0.25">
      <c r="A267" s="8" t="s">
        <v>640</v>
      </c>
      <c r="B267" s="8" t="s">
        <v>636</v>
      </c>
      <c r="C267" s="9"/>
      <c r="D267" s="10" t="s">
        <v>850</v>
      </c>
      <c r="E267" s="11" t="s">
        <v>851</v>
      </c>
      <c r="F267" s="20" t="s">
        <v>36</v>
      </c>
      <c r="G267" s="13"/>
      <c r="H267" s="14">
        <f>IFERROR(IF(M267 &gt; 0, IF(I5 &gt; 0, M267 * (1 - I5), M267), 0), 0)</f>
        <v>134</v>
      </c>
      <c r="I267" s="15">
        <v>12</v>
      </c>
      <c r="J267" s="14">
        <f>IFERROR(IF(AND(G267 &gt; 0, M267 &gt; 0), IF(I5 &gt; 0, G267 * I267 * M267 * (1 - I5), G267 * I267 * M267), 0), 0)</f>
        <v>0</v>
      </c>
      <c r="K267" s="16">
        <v>45961</v>
      </c>
      <c r="L267" s="17" t="s">
        <v>852</v>
      </c>
      <c r="M267" s="18">
        <v>134</v>
      </c>
      <c r="N267" s="19">
        <f t="shared" si="12"/>
        <v>131.32</v>
      </c>
      <c r="O267" s="19">
        <f t="shared" si="13"/>
        <v>127.3</v>
      </c>
      <c r="P267" s="19">
        <f t="shared" si="14"/>
        <v>125.96</v>
      </c>
    </row>
    <row r="268" spans="1:16" ht="108.6" customHeight="1" x14ac:dyDescent="0.25">
      <c r="A268" s="8" t="s">
        <v>640</v>
      </c>
      <c r="B268" s="8" t="s">
        <v>636</v>
      </c>
      <c r="C268" s="9"/>
      <c r="D268" s="10" t="s">
        <v>853</v>
      </c>
      <c r="E268" s="11" t="s">
        <v>854</v>
      </c>
      <c r="F268" s="20" t="s">
        <v>36</v>
      </c>
      <c r="G268" s="13"/>
      <c r="H268" s="14">
        <f>IFERROR(IF(M268 &gt; 0, IF(I5 &gt; 0, M268 * (1 - I5), M268), 0), 0)</f>
        <v>110</v>
      </c>
      <c r="I268" s="15">
        <v>12</v>
      </c>
      <c r="J268" s="14">
        <f>IFERROR(IF(AND(G268 &gt; 0, M268 &gt; 0), IF(I5 &gt; 0, G268 * I268 * M268 * (1 - I5), G268 * I268 * M268), 0), 0)</f>
        <v>0</v>
      </c>
      <c r="K268" s="16">
        <v>45991</v>
      </c>
      <c r="L268" s="17" t="s">
        <v>855</v>
      </c>
      <c r="M268" s="18">
        <v>110</v>
      </c>
      <c r="N268" s="19">
        <f t="shared" si="12"/>
        <v>107.8</v>
      </c>
      <c r="O268" s="19">
        <f t="shared" si="13"/>
        <v>104.5</v>
      </c>
      <c r="P268" s="19">
        <f t="shared" si="14"/>
        <v>103.39999999999999</v>
      </c>
    </row>
    <row r="269" spans="1:16" ht="108.6" customHeight="1" x14ac:dyDescent="0.25">
      <c r="A269" s="8" t="s">
        <v>640</v>
      </c>
      <c r="B269" s="8" t="s">
        <v>636</v>
      </c>
      <c r="C269" s="9"/>
      <c r="D269" s="10" t="s">
        <v>856</v>
      </c>
      <c r="E269" s="11" t="s">
        <v>780</v>
      </c>
      <c r="F269" s="20" t="s">
        <v>36</v>
      </c>
      <c r="G269" s="13"/>
      <c r="H269" s="14">
        <f>IFERROR(IF(M269 &gt; 0, IF(I5 &gt; 0, M269 * (1 - I5), M269), 0), 0)</f>
        <v>8</v>
      </c>
      <c r="I269" s="15">
        <v>125</v>
      </c>
      <c r="J269" s="14">
        <f>IFERROR(IF(AND(G269 &gt; 0, M269 &gt; 0), IF(I5 &gt; 0, G269 * I269 * M269 * (1 - I5), G269 * I269 * M269), 0), 0)</f>
        <v>0</v>
      </c>
      <c r="K269" s="16">
        <v>45848</v>
      </c>
      <c r="L269" s="17" t="s">
        <v>857</v>
      </c>
      <c r="M269" s="18">
        <v>8</v>
      </c>
      <c r="N269" s="19">
        <f t="shared" si="12"/>
        <v>7.84</v>
      </c>
      <c r="O269" s="19">
        <f t="shared" si="13"/>
        <v>7.6</v>
      </c>
      <c r="P269" s="19">
        <f t="shared" si="14"/>
        <v>7.52</v>
      </c>
    </row>
    <row r="270" spans="1:16" ht="108.6" customHeight="1" x14ac:dyDescent="0.25">
      <c r="A270" s="8" t="s">
        <v>627</v>
      </c>
      <c r="B270" s="8" t="s">
        <v>636</v>
      </c>
      <c r="C270" s="9"/>
      <c r="D270" s="10" t="s">
        <v>858</v>
      </c>
      <c r="E270" s="11" t="s">
        <v>859</v>
      </c>
      <c r="F270" s="20" t="s">
        <v>36</v>
      </c>
      <c r="G270" s="13"/>
      <c r="H270" s="14">
        <f>IFERROR(IF(M270 &gt; 0, IF(I5 &gt; 0, M270 * (1 - I5), M270), 0), 0)</f>
        <v>135</v>
      </c>
      <c r="I270" s="15">
        <v>12</v>
      </c>
      <c r="J270" s="14">
        <f>IFERROR(IF(AND(G270 &gt; 0, M270 &gt; 0), IF(I5 &gt; 0, G270 * I270 * M270 * (1 - I5), G270 * I270 * M270), 0), 0)</f>
        <v>0</v>
      </c>
      <c r="K270" s="16">
        <v>46310</v>
      </c>
      <c r="L270" s="17" t="s">
        <v>860</v>
      </c>
      <c r="M270" s="18">
        <v>135</v>
      </c>
      <c r="N270" s="19">
        <f t="shared" si="12"/>
        <v>132.30000000000001</v>
      </c>
      <c r="O270" s="19">
        <f t="shared" si="13"/>
        <v>128.25</v>
      </c>
      <c r="P270" s="19">
        <f t="shared" si="14"/>
        <v>126.89999999999999</v>
      </c>
    </row>
    <row r="271" spans="1:16" ht="108.6" customHeight="1" x14ac:dyDescent="0.25">
      <c r="A271" s="8" t="s">
        <v>640</v>
      </c>
      <c r="B271" s="8" t="s">
        <v>636</v>
      </c>
      <c r="C271" s="9"/>
      <c r="D271" s="10" t="s">
        <v>861</v>
      </c>
      <c r="E271" s="11" t="s">
        <v>862</v>
      </c>
      <c r="F271" s="20" t="s">
        <v>36</v>
      </c>
      <c r="G271" s="13"/>
      <c r="H271" s="14">
        <f>IFERROR(IF(M271 &gt; 0, IF(I5 &gt; 0, M271 * (1 - I5), M271), 0), 0)</f>
        <v>108</v>
      </c>
      <c r="I271" s="15">
        <v>16</v>
      </c>
      <c r="J271" s="14">
        <f>IFERROR(IF(AND(G271 &gt; 0, M271 &gt; 0), IF(I5 &gt; 0, G271 * I271 * M271 * (1 - I5), G271 * I271 * M271), 0), 0)</f>
        <v>0</v>
      </c>
      <c r="K271" s="16">
        <v>46128</v>
      </c>
      <c r="L271" s="17" t="s">
        <v>863</v>
      </c>
      <c r="M271" s="18">
        <v>108</v>
      </c>
      <c r="N271" s="19">
        <f t="shared" si="12"/>
        <v>105.84</v>
      </c>
      <c r="O271" s="19">
        <f t="shared" si="13"/>
        <v>102.6</v>
      </c>
      <c r="P271" s="19">
        <f t="shared" si="14"/>
        <v>101.52</v>
      </c>
    </row>
    <row r="272" spans="1:16" ht="108.6" customHeight="1" x14ac:dyDescent="0.25">
      <c r="A272" s="8" t="s">
        <v>640</v>
      </c>
      <c r="B272" s="8" t="s">
        <v>636</v>
      </c>
      <c r="C272" s="9"/>
      <c r="D272" s="10" t="s">
        <v>864</v>
      </c>
      <c r="E272" s="11" t="s">
        <v>865</v>
      </c>
      <c r="F272" s="12" t="s">
        <v>32</v>
      </c>
      <c r="G272" s="13"/>
      <c r="H272" s="14">
        <f>IFERROR(IF(M272 &gt; 0, IF(I5 &gt; 0, M272 * (1 - I5), M272), 0), 0)</f>
        <v>85</v>
      </c>
      <c r="I272" s="15">
        <v>16</v>
      </c>
      <c r="J272" s="14">
        <f>IFERROR(IF(AND(G272 &gt; 0, M272 &gt; 0), IF(I5 &gt; 0, G272 * I272 * M272 * (1 - I5), G272 * I272 * M272), 0), 0)</f>
        <v>0</v>
      </c>
      <c r="K272" s="16">
        <v>45786</v>
      </c>
      <c r="L272" s="17" t="s">
        <v>866</v>
      </c>
      <c r="M272" s="18">
        <v>85</v>
      </c>
      <c r="N272" s="19">
        <f t="shared" si="12"/>
        <v>83.3</v>
      </c>
      <c r="O272" s="19">
        <f t="shared" si="13"/>
        <v>80.75</v>
      </c>
      <c r="P272" s="19">
        <f t="shared" si="14"/>
        <v>79.899999999999991</v>
      </c>
    </row>
    <row r="273" spans="1:16" ht="108.6" customHeight="1" x14ac:dyDescent="0.25">
      <c r="A273" s="8" t="s">
        <v>161</v>
      </c>
      <c r="B273" s="8" t="s">
        <v>636</v>
      </c>
      <c r="C273" s="9"/>
      <c r="D273" s="10" t="s">
        <v>867</v>
      </c>
      <c r="E273" s="11" t="s">
        <v>868</v>
      </c>
      <c r="F273" s="20" t="s">
        <v>36</v>
      </c>
      <c r="G273" s="13"/>
      <c r="H273" s="14">
        <f>IFERROR(IF(M273 &gt; 0, IF(I5 &gt; 0, M273 * (1 - I5), M273), 0), 0)</f>
        <v>13</v>
      </c>
      <c r="I273" s="15">
        <v>75</v>
      </c>
      <c r="J273" s="14">
        <f>IFERROR(IF(AND(G273 &gt; 0, M273 &gt; 0), IF(I5 &gt; 0, G273 * I273 * M273 * (1 - I5), G273 * I273 * M273), 0), 0)</f>
        <v>0</v>
      </c>
      <c r="K273" s="16">
        <v>45835</v>
      </c>
      <c r="L273" s="17" t="s">
        <v>869</v>
      </c>
      <c r="M273" s="18">
        <v>13</v>
      </c>
      <c r="N273" s="19">
        <f t="shared" si="12"/>
        <v>12.74</v>
      </c>
      <c r="O273" s="19">
        <f t="shared" si="13"/>
        <v>12.35</v>
      </c>
      <c r="P273" s="19">
        <f t="shared" si="14"/>
        <v>12.219999999999999</v>
      </c>
    </row>
    <row r="274" spans="1:16" ht="108.6" customHeight="1" x14ac:dyDescent="0.25">
      <c r="A274" s="8" t="s">
        <v>161</v>
      </c>
      <c r="B274" s="8" t="s">
        <v>870</v>
      </c>
      <c r="C274" s="9"/>
      <c r="D274" s="10" t="s">
        <v>871</v>
      </c>
      <c r="E274" s="11" t="s">
        <v>872</v>
      </c>
      <c r="F274" s="20" t="s">
        <v>36</v>
      </c>
      <c r="G274" s="13"/>
      <c r="H274" s="14">
        <f>IFERROR(IF(M274 &gt; 0, IF(I5 &gt; 0, M274 * (1 - I5), M274), 0), 0)</f>
        <v>14</v>
      </c>
      <c r="I274" s="15">
        <v>30</v>
      </c>
      <c r="J274" s="14">
        <f>IFERROR(IF(AND(G274 &gt; 0, M274 &gt; 0), IF(I5 &gt; 0, G274 * I274 * M274 * (1 - I5), G274 * I274 * M274), 0), 0)</f>
        <v>0</v>
      </c>
      <c r="K274" s="16">
        <v>46161</v>
      </c>
      <c r="L274" s="17" t="s">
        <v>873</v>
      </c>
      <c r="M274" s="18">
        <v>14</v>
      </c>
      <c r="N274" s="19">
        <f t="shared" si="12"/>
        <v>13.719999999999999</v>
      </c>
      <c r="O274" s="19">
        <f t="shared" si="13"/>
        <v>13.299999999999999</v>
      </c>
      <c r="P274" s="19">
        <f t="shared" si="14"/>
        <v>13.16</v>
      </c>
    </row>
    <row r="275" spans="1:16" ht="108.6" customHeight="1" x14ac:dyDescent="0.25">
      <c r="A275" s="8" t="s">
        <v>161</v>
      </c>
      <c r="B275" s="8" t="s">
        <v>870</v>
      </c>
      <c r="C275" s="9"/>
      <c r="D275" s="10" t="s">
        <v>874</v>
      </c>
      <c r="E275" s="11" t="s">
        <v>875</v>
      </c>
      <c r="F275" s="20" t="s">
        <v>36</v>
      </c>
      <c r="G275" s="13"/>
      <c r="H275" s="14">
        <f>IFERROR(IF(M275 &gt; 0, IF(I5 &gt; 0, M275 * (1 - I5), M275), 0), 0)</f>
        <v>10</v>
      </c>
      <c r="I275" s="15">
        <v>24</v>
      </c>
      <c r="J275" s="14">
        <f>IFERROR(IF(AND(G275 &gt; 0, M275 &gt; 0), IF(I5 &gt; 0, G275 * I275 * M275 * (1 - I5), G275 * I275 * M275), 0), 0)</f>
        <v>0</v>
      </c>
      <c r="K275" s="16">
        <v>45778</v>
      </c>
      <c r="L275" s="17" t="s">
        <v>876</v>
      </c>
      <c r="M275" s="18">
        <v>10</v>
      </c>
      <c r="N275" s="19">
        <f t="shared" si="12"/>
        <v>9.8000000000000007</v>
      </c>
      <c r="O275" s="19">
        <f t="shared" si="13"/>
        <v>9.5</v>
      </c>
      <c r="P275" s="19">
        <f t="shared" si="14"/>
        <v>9.3999999999999986</v>
      </c>
    </row>
    <row r="276" spans="1:16" ht="108.6" customHeight="1" x14ac:dyDescent="0.25">
      <c r="A276" s="8" t="s">
        <v>161</v>
      </c>
      <c r="B276" s="8" t="s">
        <v>870</v>
      </c>
      <c r="C276" s="9"/>
      <c r="D276" s="10" t="s">
        <v>877</v>
      </c>
      <c r="E276" s="11" t="s">
        <v>878</v>
      </c>
      <c r="F276" s="20" t="s">
        <v>36</v>
      </c>
      <c r="G276" s="13"/>
      <c r="H276" s="14">
        <f>IFERROR(IF(M276 &gt; 0, IF(I5 &gt; 0, M276 * (1 - I5), M276), 0), 0)</f>
        <v>10</v>
      </c>
      <c r="I276" s="15">
        <v>24</v>
      </c>
      <c r="J276" s="14">
        <f>IFERROR(IF(AND(G276 &gt; 0, M276 &gt; 0), IF(I5 &gt; 0, G276 * I276 * M276 * (1 - I5), G276 * I276 * M276), 0), 0)</f>
        <v>0</v>
      </c>
      <c r="K276" s="16">
        <v>45778</v>
      </c>
      <c r="L276" s="17" t="s">
        <v>879</v>
      </c>
      <c r="M276" s="18">
        <v>10</v>
      </c>
      <c r="N276" s="19">
        <f t="shared" si="12"/>
        <v>9.8000000000000007</v>
      </c>
      <c r="O276" s="19">
        <f t="shared" si="13"/>
        <v>9.5</v>
      </c>
      <c r="P276" s="19">
        <f t="shared" si="14"/>
        <v>9.3999999999999986</v>
      </c>
    </row>
    <row r="277" spans="1:16" ht="108.6" customHeight="1" x14ac:dyDescent="0.25">
      <c r="A277" s="8" t="s">
        <v>640</v>
      </c>
      <c r="B277" s="8" t="s">
        <v>880</v>
      </c>
      <c r="C277" s="9"/>
      <c r="D277" s="10" t="s">
        <v>881</v>
      </c>
      <c r="E277" s="11" t="s">
        <v>882</v>
      </c>
      <c r="F277" s="20" t="s">
        <v>36</v>
      </c>
      <c r="G277" s="13"/>
      <c r="H277" s="21">
        <f>IFERROR(IF(M277 &gt; 0, IF(I5 &gt; 0, M277 * (1 - I5), M277), 0), 0)</f>
        <v>115</v>
      </c>
      <c r="I277" s="22">
        <v>12</v>
      </c>
      <c r="J277" s="21">
        <f>IFERROR(IF(AND(G277 &gt; 0, M277 &gt; 0), IF(I5 &gt; 0, G277 * I277 * M277 * (1 - I5), G277 * I277 * M277), 0), 0)</f>
        <v>0</v>
      </c>
      <c r="K277" s="23">
        <v>45991</v>
      </c>
      <c r="L277" s="17" t="s">
        <v>883</v>
      </c>
      <c r="M277" s="18">
        <v>115</v>
      </c>
      <c r="N277" s="19">
        <f t="shared" si="12"/>
        <v>112.7</v>
      </c>
      <c r="O277" s="19">
        <f t="shared" si="13"/>
        <v>109.25</v>
      </c>
      <c r="P277" s="19">
        <f t="shared" si="14"/>
        <v>108.1</v>
      </c>
    </row>
    <row r="278" spans="1:16" ht="108.6" customHeight="1" x14ac:dyDescent="0.25">
      <c r="A278" s="8" t="s">
        <v>640</v>
      </c>
      <c r="B278" s="8" t="s">
        <v>880</v>
      </c>
      <c r="C278" s="9"/>
      <c r="D278" s="10" t="s">
        <v>884</v>
      </c>
      <c r="E278" s="11" t="s">
        <v>885</v>
      </c>
      <c r="F278" s="20" t="s">
        <v>36</v>
      </c>
      <c r="G278" s="13"/>
      <c r="H278" s="21">
        <f>IFERROR(IF(M278 &gt; 0, IF(I5 &gt; 0, M278 * (1 - I5), M278), 0), 0)</f>
        <v>126</v>
      </c>
      <c r="I278" s="22">
        <v>14</v>
      </c>
      <c r="J278" s="21">
        <f>IFERROR(IF(AND(G278 &gt; 0, M278 &gt; 0), IF(I5 &gt; 0, G278 * I278 * M278 * (1 - I5), G278 * I278 * M278), 0), 0)</f>
        <v>0</v>
      </c>
      <c r="K278" s="23">
        <v>46022</v>
      </c>
      <c r="L278" s="17" t="s">
        <v>886</v>
      </c>
      <c r="M278" s="18">
        <v>126</v>
      </c>
      <c r="N278" s="19">
        <f t="shared" si="12"/>
        <v>123.48</v>
      </c>
      <c r="O278" s="19">
        <f t="shared" si="13"/>
        <v>119.69999999999999</v>
      </c>
      <c r="P278" s="19">
        <f t="shared" si="14"/>
        <v>118.44</v>
      </c>
    </row>
    <row r="279" spans="1:16" ht="108.6" customHeight="1" x14ac:dyDescent="0.25">
      <c r="A279" s="8" t="s">
        <v>640</v>
      </c>
      <c r="B279" s="8" t="s">
        <v>880</v>
      </c>
      <c r="C279" s="9"/>
      <c r="D279" s="10" t="s">
        <v>887</v>
      </c>
      <c r="E279" s="11" t="s">
        <v>888</v>
      </c>
      <c r="F279" s="20" t="s">
        <v>36</v>
      </c>
      <c r="G279" s="13"/>
      <c r="H279" s="21">
        <f>IFERROR(IF(M279 &gt; 0, IF(I5 &gt; 0, M279 * (1 - I5), M279), 0), 0)</f>
        <v>115</v>
      </c>
      <c r="I279" s="22">
        <v>12</v>
      </c>
      <c r="J279" s="21">
        <f>IFERROR(IF(AND(G279 &gt; 0, M279 &gt; 0), IF(I5 &gt; 0, G279 * I279 * M279 * (1 - I5), G279 * I279 * M279), 0), 0)</f>
        <v>0</v>
      </c>
      <c r="K279" s="23">
        <v>45930</v>
      </c>
      <c r="L279" s="17" t="s">
        <v>889</v>
      </c>
      <c r="M279" s="18">
        <v>115</v>
      </c>
      <c r="N279" s="19">
        <f t="shared" si="12"/>
        <v>112.7</v>
      </c>
      <c r="O279" s="19">
        <f t="shared" si="13"/>
        <v>109.25</v>
      </c>
      <c r="P279" s="19">
        <f t="shared" si="14"/>
        <v>108.1</v>
      </c>
    </row>
    <row r="280" spans="1:16" ht="108.6" customHeight="1" x14ac:dyDescent="0.25">
      <c r="A280" s="8" t="s">
        <v>640</v>
      </c>
      <c r="B280" s="8" t="s">
        <v>890</v>
      </c>
      <c r="C280" s="9"/>
      <c r="D280" s="10" t="s">
        <v>891</v>
      </c>
      <c r="E280" s="11" t="s">
        <v>892</v>
      </c>
      <c r="F280" s="20" t="s">
        <v>36</v>
      </c>
      <c r="G280" s="13"/>
      <c r="H280" s="21">
        <f>IFERROR(IF(M280 &gt; 0, IF(I5 &gt; 0, M280 * (1 - I5), M280), 0), 0)</f>
        <v>126</v>
      </c>
      <c r="I280" s="22">
        <v>14</v>
      </c>
      <c r="J280" s="21">
        <f>IFERROR(IF(AND(G280 &gt; 0, M280 &gt; 0), IF(I5 &gt; 0, G280 * I280 * M280 * (1 - I5), G280 * I280 * M280), 0), 0)</f>
        <v>0</v>
      </c>
      <c r="K280" s="23">
        <v>46054</v>
      </c>
      <c r="L280" s="17" t="s">
        <v>893</v>
      </c>
      <c r="M280" s="18">
        <v>126</v>
      </c>
      <c r="N280" s="19">
        <f t="shared" si="12"/>
        <v>123.48</v>
      </c>
      <c r="O280" s="19">
        <f t="shared" si="13"/>
        <v>119.69999999999999</v>
      </c>
      <c r="P280" s="19">
        <f t="shared" si="14"/>
        <v>118.44</v>
      </c>
    </row>
    <row r="281" spans="1:16" ht="108.6" customHeight="1" x14ac:dyDescent="0.25">
      <c r="A281" s="8" t="s">
        <v>640</v>
      </c>
      <c r="B281" s="8" t="s">
        <v>890</v>
      </c>
      <c r="C281" s="9"/>
      <c r="D281" s="10" t="s">
        <v>894</v>
      </c>
      <c r="E281" s="11" t="s">
        <v>895</v>
      </c>
      <c r="F281" s="20" t="s">
        <v>36</v>
      </c>
      <c r="G281" s="13"/>
      <c r="H281" s="21">
        <f>IFERROR(IF(M281 &gt; 0, IF(I5 &gt; 0, M281 * (1 - I5), M281), 0), 0)</f>
        <v>126</v>
      </c>
      <c r="I281" s="22">
        <v>14</v>
      </c>
      <c r="J281" s="21">
        <f>IFERROR(IF(AND(G281 &gt; 0, M281 &gt; 0), IF(I5 &gt; 0, G281 * I281 * M281 * (1 - I5), G281 * I281 * M281), 0), 0)</f>
        <v>0</v>
      </c>
      <c r="K281" s="23">
        <v>46054</v>
      </c>
      <c r="L281" s="17" t="s">
        <v>896</v>
      </c>
      <c r="M281" s="18">
        <v>126</v>
      </c>
      <c r="N281" s="19">
        <f t="shared" si="12"/>
        <v>123.48</v>
      </c>
      <c r="O281" s="19">
        <f t="shared" si="13"/>
        <v>119.69999999999999</v>
      </c>
      <c r="P281" s="19">
        <f t="shared" si="14"/>
        <v>118.44</v>
      </c>
    </row>
    <row r="282" spans="1:16" ht="108.6" customHeight="1" x14ac:dyDescent="0.25">
      <c r="A282" s="8" t="s">
        <v>640</v>
      </c>
      <c r="B282" s="8" t="s">
        <v>890</v>
      </c>
      <c r="C282" s="9"/>
      <c r="D282" s="10" t="s">
        <v>897</v>
      </c>
      <c r="E282" s="11" t="s">
        <v>898</v>
      </c>
      <c r="F282" s="20" t="s">
        <v>36</v>
      </c>
      <c r="G282" s="13"/>
      <c r="H282" s="21">
        <f>IFERROR(IF(M282 &gt; 0, IF(I5 &gt; 0, M282 * (1 - I5), M282), 0), 0)</f>
        <v>99</v>
      </c>
      <c r="I282" s="22">
        <v>14</v>
      </c>
      <c r="J282" s="21">
        <f>IFERROR(IF(AND(G282 &gt; 0, M282 &gt; 0), IF(I5 &gt; 0, G282 * I282 * M282 * (1 - I5), G282 * I282 * M282), 0), 0)</f>
        <v>0</v>
      </c>
      <c r="K282" s="23">
        <v>45717</v>
      </c>
      <c r="L282" s="17" t="s">
        <v>899</v>
      </c>
      <c r="M282" s="18">
        <v>99</v>
      </c>
      <c r="N282" s="19">
        <f t="shared" si="12"/>
        <v>97.02</v>
      </c>
      <c r="O282" s="19">
        <f t="shared" si="13"/>
        <v>94.05</v>
      </c>
      <c r="P282" s="19">
        <f t="shared" si="14"/>
        <v>93.059999999999988</v>
      </c>
    </row>
    <row r="283" spans="1:16" ht="108.6" customHeight="1" x14ac:dyDescent="0.25">
      <c r="A283" s="8" t="s">
        <v>640</v>
      </c>
      <c r="B283" s="8" t="s">
        <v>890</v>
      </c>
      <c r="C283" s="9"/>
      <c r="D283" s="10" t="s">
        <v>900</v>
      </c>
      <c r="E283" s="11" t="s">
        <v>901</v>
      </c>
      <c r="F283" s="20" t="s">
        <v>36</v>
      </c>
      <c r="G283" s="13"/>
      <c r="H283" s="21">
        <f>IFERROR(IF(M283 &gt; 0, IF(I5 &gt; 0, M283 * (1 - I5), M283), 0), 0)</f>
        <v>126</v>
      </c>
      <c r="I283" s="22">
        <v>14</v>
      </c>
      <c r="J283" s="21">
        <f>IFERROR(IF(AND(G283 &gt; 0, M283 &gt; 0), IF(I5 &gt; 0, G283 * I283 * M283 * (1 - I5), G283 * I283 * M283), 0), 0)</f>
        <v>0</v>
      </c>
      <c r="K283" s="23">
        <v>46081</v>
      </c>
      <c r="L283" s="17" t="s">
        <v>902</v>
      </c>
      <c r="M283" s="18">
        <v>126</v>
      </c>
      <c r="N283" s="19">
        <f t="shared" si="12"/>
        <v>123.48</v>
      </c>
      <c r="O283" s="19">
        <f t="shared" si="13"/>
        <v>119.69999999999999</v>
      </c>
      <c r="P283" s="19">
        <f t="shared" si="14"/>
        <v>118.44</v>
      </c>
    </row>
    <row r="284" spans="1:16" ht="108.6" customHeight="1" x14ac:dyDescent="0.25">
      <c r="A284" s="8" t="s">
        <v>640</v>
      </c>
      <c r="B284" s="8" t="s">
        <v>890</v>
      </c>
      <c r="C284" s="9"/>
      <c r="D284" s="10" t="s">
        <v>903</v>
      </c>
      <c r="E284" s="11" t="s">
        <v>904</v>
      </c>
      <c r="F284" s="20" t="s">
        <v>36</v>
      </c>
      <c r="G284" s="13"/>
      <c r="H284" s="21">
        <f>IFERROR(IF(M284 &gt; 0, IF(I5 &gt; 0, M284 * (1 - I5), M284), 0), 0)</f>
        <v>126</v>
      </c>
      <c r="I284" s="22">
        <v>14</v>
      </c>
      <c r="J284" s="21">
        <f>IFERROR(IF(AND(G284 &gt; 0, M284 &gt; 0), IF(I5 &gt; 0, G284 * I284 * M284 * (1 - I5), G284 * I284 * M284), 0), 0)</f>
        <v>0</v>
      </c>
      <c r="K284" s="23">
        <v>46021</v>
      </c>
      <c r="L284" s="17" t="s">
        <v>905</v>
      </c>
      <c r="M284" s="18">
        <v>126</v>
      </c>
      <c r="N284" s="19">
        <f t="shared" si="12"/>
        <v>123.48</v>
      </c>
      <c r="O284" s="19">
        <f t="shared" si="13"/>
        <v>119.69999999999999</v>
      </c>
      <c r="P284" s="19">
        <f t="shared" si="14"/>
        <v>118.44</v>
      </c>
    </row>
    <row r="285" spans="1:16" ht="108.6" customHeight="1" x14ac:dyDescent="0.25">
      <c r="A285" s="8" t="s">
        <v>640</v>
      </c>
      <c r="B285" s="8" t="s">
        <v>890</v>
      </c>
      <c r="C285" s="9"/>
      <c r="D285" s="10" t="s">
        <v>906</v>
      </c>
      <c r="E285" s="11" t="s">
        <v>907</v>
      </c>
      <c r="F285" s="20" t="s">
        <v>36</v>
      </c>
      <c r="G285" s="13"/>
      <c r="H285" s="21">
        <f>IFERROR(IF(M285 &gt; 0, IF(I5 &gt; 0, M285 * (1 - I5), M285), 0), 0)</f>
        <v>126</v>
      </c>
      <c r="I285" s="22">
        <v>14</v>
      </c>
      <c r="J285" s="21">
        <f>IFERROR(IF(AND(G285 &gt; 0, M285 &gt; 0), IF(I5 &gt; 0, G285 * I285 * M285 * (1 - I5), G285 * I285 * M285), 0), 0)</f>
        <v>0</v>
      </c>
      <c r="K285" s="23">
        <v>46054</v>
      </c>
      <c r="L285" s="17" t="s">
        <v>908</v>
      </c>
      <c r="M285" s="18">
        <v>126</v>
      </c>
      <c r="N285" s="19">
        <f t="shared" si="12"/>
        <v>123.48</v>
      </c>
      <c r="O285" s="19">
        <f t="shared" si="13"/>
        <v>119.69999999999999</v>
      </c>
      <c r="P285" s="19">
        <f t="shared" si="14"/>
        <v>118.44</v>
      </c>
    </row>
    <row r="286" spans="1:16" ht="108.6" customHeight="1" x14ac:dyDescent="0.25">
      <c r="A286" s="8" t="s">
        <v>640</v>
      </c>
      <c r="B286" s="8" t="s">
        <v>890</v>
      </c>
      <c r="C286" s="9"/>
      <c r="D286" s="10" t="s">
        <v>909</v>
      </c>
      <c r="E286" s="11" t="s">
        <v>910</v>
      </c>
      <c r="F286" s="20" t="s">
        <v>36</v>
      </c>
      <c r="G286" s="13"/>
      <c r="H286" s="21">
        <f>IFERROR(IF(M286 &gt; 0, IF(I5 &gt; 0, M286 * (1 - I5), M286), 0), 0)</f>
        <v>126</v>
      </c>
      <c r="I286" s="22">
        <v>14</v>
      </c>
      <c r="J286" s="21">
        <f>IFERROR(IF(AND(G286 &gt; 0, M286 &gt; 0), IF(I5 &gt; 0, G286 * I286 * M286 * (1 - I5), G286 * I286 * M286), 0), 0)</f>
        <v>0</v>
      </c>
      <c r="K286" s="23">
        <v>46054</v>
      </c>
      <c r="L286" s="17" t="s">
        <v>911</v>
      </c>
      <c r="M286" s="18">
        <v>126</v>
      </c>
      <c r="N286" s="19">
        <f t="shared" si="12"/>
        <v>123.48</v>
      </c>
      <c r="O286" s="19">
        <f t="shared" si="13"/>
        <v>119.69999999999999</v>
      </c>
      <c r="P286" s="19">
        <f t="shared" si="14"/>
        <v>118.44</v>
      </c>
    </row>
    <row r="287" spans="1:16" ht="108.6" customHeight="1" x14ac:dyDescent="0.25">
      <c r="A287" s="8" t="s">
        <v>640</v>
      </c>
      <c r="B287" s="8" t="s">
        <v>890</v>
      </c>
      <c r="C287" s="9"/>
      <c r="D287" s="10" t="s">
        <v>912</v>
      </c>
      <c r="E287" s="11" t="s">
        <v>913</v>
      </c>
      <c r="F287" s="20" t="s">
        <v>36</v>
      </c>
      <c r="G287" s="13"/>
      <c r="H287" s="21">
        <f>IFERROR(IF(M287 &gt; 0, IF(I5 &gt; 0, M287 * (1 - I5), M287), 0), 0)</f>
        <v>126</v>
      </c>
      <c r="I287" s="22">
        <v>14</v>
      </c>
      <c r="J287" s="21">
        <f>IFERROR(IF(AND(G287 &gt; 0, M287 &gt; 0), IF(I5 &gt; 0, G287 * I287 * M287 * (1 - I5), G287 * I287 * M287), 0), 0)</f>
        <v>0</v>
      </c>
      <c r="K287" s="23">
        <v>45992</v>
      </c>
      <c r="L287" s="17" t="s">
        <v>914</v>
      </c>
      <c r="M287" s="18">
        <v>126</v>
      </c>
      <c r="N287" s="19">
        <f t="shared" si="12"/>
        <v>123.48</v>
      </c>
      <c r="O287" s="19">
        <f t="shared" si="13"/>
        <v>119.69999999999999</v>
      </c>
      <c r="P287" s="19">
        <f t="shared" si="14"/>
        <v>118.44</v>
      </c>
    </row>
    <row r="288" spans="1:16" ht="108.6" customHeight="1" x14ac:dyDescent="0.25">
      <c r="A288" s="8" t="s">
        <v>640</v>
      </c>
      <c r="B288" s="8" t="s">
        <v>890</v>
      </c>
      <c r="C288" s="9"/>
      <c r="D288" s="10" t="s">
        <v>915</v>
      </c>
      <c r="E288" s="11" t="s">
        <v>916</v>
      </c>
      <c r="F288" s="20" t="s">
        <v>36</v>
      </c>
      <c r="G288" s="13"/>
      <c r="H288" s="21">
        <f>IFERROR(IF(M288 &gt; 0, IF(I5 &gt; 0, M288 * (1 - I5), M288), 0), 0)</f>
        <v>126</v>
      </c>
      <c r="I288" s="22">
        <v>14</v>
      </c>
      <c r="J288" s="21">
        <f>IFERROR(IF(AND(G288 &gt; 0, M288 &gt; 0), IF(I5 &gt; 0, G288 * I288 * M288 * (1 - I5), G288 * I288 * M288), 0), 0)</f>
        <v>0</v>
      </c>
      <c r="K288" s="23">
        <v>45809</v>
      </c>
      <c r="L288" s="17" t="s">
        <v>917</v>
      </c>
      <c r="M288" s="18">
        <v>126</v>
      </c>
      <c r="N288" s="19">
        <f t="shared" si="12"/>
        <v>123.48</v>
      </c>
      <c r="O288" s="19">
        <f t="shared" si="13"/>
        <v>119.69999999999999</v>
      </c>
      <c r="P288" s="19">
        <f t="shared" si="14"/>
        <v>118.44</v>
      </c>
    </row>
    <row r="289" spans="1:16" ht="108.6" customHeight="1" x14ac:dyDescent="0.25">
      <c r="A289" s="8" t="s">
        <v>640</v>
      </c>
      <c r="B289" s="8" t="s">
        <v>890</v>
      </c>
      <c r="C289" s="9"/>
      <c r="D289" s="10" t="s">
        <v>918</v>
      </c>
      <c r="E289" s="11" t="s">
        <v>919</v>
      </c>
      <c r="F289" s="20" t="s">
        <v>36</v>
      </c>
      <c r="G289" s="13"/>
      <c r="H289" s="21">
        <f>IFERROR(IF(M289 &gt; 0, IF(I5 &gt; 0, M289 * (1 - I5), M289), 0), 0)</f>
        <v>126</v>
      </c>
      <c r="I289" s="22">
        <v>14</v>
      </c>
      <c r="J289" s="21">
        <f>IFERROR(IF(AND(G289 &gt; 0, M289 &gt; 0), IF(I5 &gt; 0, G289 * I289 * M289 * (1 - I5), G289 * I289 * M289), 0), 0)</f>
        <v>0</v>
      </c>
      <c r="K289" s="23">
        <v>45962</v>
      </c>
      <c r="L289" s="17" t="s">
        <v>920</v>
      </c>
      <c r="M289" s="18">
        <v>126</v>
      </c>
      <c r="N289" s="19">
        <f t="shared" si="12"/>
        <v>123.48</v>
      </c>
      <c r="O289" s="19">
        <f t="shared" si="13"/>
        <v>119.69999999999999</v>
      </c>
      <c r="P289" s="19">
        <f t="shared" si="14"/>
        <v>118.44</v>
      </c>
    </row>
    <row r="290" spans="1:16" ht="108.6" customHeight="1" x14ac:dyDescent="0.25">
      <c r="A290" s="8" t="s">
        <v>640</v>
      </c>
      <c r="B290" s="8" t="s">
        <v>890</v>
      </c>
      <c r="C290" s="9"/>
      <c r="D290" s="10" t="s">
        <v>921</v>
      </c>
      <c r="E290" s="11" t="s">
        <v>922</v>
      </c>
      <c r="F290" s="20" t="s">
        <v>36</v>
      </c>
      <c r="G290" s="13"/>
      <c r="H290" s="21">
        <f>IFERROR(IF(M290 &gt; 0, IF(I5 &gt; 0, M290 * (1 - I5), M290), 0), 0)</f>
        <v>126</v>
      </c>
      <c r="I290" s="22">
        <v>14</v>
      </c>
      <c r="J290" s="21">
        <f>IFERROR(IF(AND(G290 &gt; 0, M290 &gt; 0), IF(I5 &gt; 0, G290 * I290 * M290 * (1 - I5), G290 * I290 * M290), 0), 0)</f>
        <v>0</v>
      </c>
      <c r="K290" s="23">
        <v>46052</v>
      </c>
      <c r="L290" s="17" t="s">
        <v>923</v>
      </c>
      <c r="M290" s="18">
        <v>126</v>
      </c>
      <c r="N290" s="19">
        <f t="shared" si="12"/>
        <v>123.48</v>
      </c>
      <c r="O290" s="19">
        <f t="shared" si="13"/>
        <v>119.69999999999999</v>
      </c>
      <c r="P290" s="19">
        <f t="shared" si="14"/>
        <v>118.44</v>
      </c>
    </row>
    <row r="291" spans="1:16" ht="108.6" customHeight="1" x14ac:dyDescent="0.25">
      <c r="A291" s="8" t="s">
        <v>640</v>
      </c>
      <c r="B291" s="8" t="s">
        <v>890</v>
      </c>
      <c r="C291" s="9"/>
      <c r="D291" s="10" t="s">
        <v>924</v>
      </c>
      <c r="E291" s="11" t="s">
        <v>925</v>
      </c>
      <c r="F291" s="20" t="s">
        <v>36</v>
      </c>
      <c r="G291" s="13"/>
      <c r="H291" s="21">
        <f>IFERROR(IF(M291 &gt; 0, IF(I5 &gt; 0, M291 * (1 - I5), M291), 0), 0)</f>
        <v>126</v>
      </c>
      <c r="I291" s="22">
        <v>14</v>
      </c>
      <c r="J291" s="21">
        <f>IFERROR(IF(AND(G291 &gt; 0, M291 &gt; 0), IF(I5 &gt; 0, G291 * I291 * M291 * (1 - I5), G291 * I291 * M291), 0), 0)</f>
        <v>0</v>
      </c>
      <c r="K291" s="23">
        <v>46052</v>
      </c>
      <c r="L291" s="17" t="s">
        <v>926</v>
      </c>
      <c r="M291" s="18">
        <v>126</v>
      </c>
      <c r="N291" s="19">
        <f t="shared" si="12"/>
        <v>123.48</v>
      </c>
      <c r="O291" s="19">
        <f t="shared" si="13"/>
        <v>119.69999999999999</v>
      </c>
      <c r="P291" s="19">
        <f t="shared" si="14"/>
        <v>118.44</v>
      </c>
    </row>
    <row r="292" spans="1:16" ht="108.6" customHeight="1" x14ac:dyDescent="0.25">
      <c r="A292" s="8" t="s">
        <v>640</v>
      </c>
      <c r="B292" s="8" t="s">
        <v>890</v>
      </c>
      <c r="C292" s="9"/>
      <c r="D292" s="10" t="s">
        <v>927</v>
      </c>
      <c r="E292" s="11" t="s">
        <v>928</v>
      </c>
      <c r="F292" s="20" t="s">
        <v>36</v>
      </c>
      <c r="G292" s="13"/>
      <c r="H292" s="21">
        <f>IFERROR(IF(M292 &gt; 0, IF(I5 &gt; 0, M292 * (1 - I5), M292), 0), 0)</f>
        <v>126</v>
      </c>
      <c r="I292" s="22">
        <v>14</v>
      </c>
      <c r="J292" s="21">
        <f>IFERROR(IF(AND(G292 &gt; 0, M292 &gt; 0), IF(I5 &gt; 0, G292 * I292 * M292 * (1 - I5), G292 * I292 * M292), 0), 0)</f>
        <v>0</v>
      </c>
      <c r="K292" s="23">
        <v>46052</v>
      </c>
      <c r="L292" s="17" t="s">
        <v>929</v>
      </c>
      <c r="M292" s="18">
        <v>126</v>
      </c>
      <c r="N292" s="19">
        <f t="shared" si="12"/>
        <v>123.48</v>
      </c>
      <c r="O292" s="19">
        <f t="shared" si="13"/>
        <v>119.69999999999999</v>
      </c>
      <c r="P292" s="19">
        <f t="shared" si="14"/>
        <v>118.44</v>
      </c>
    </row>
    <row r="293" spans="1:16" ht="108.6" customHeight="1" x14ac:dyDescent="0.25">
      <c r="A293" s="8" t="s">
        <v>640</v>
      </c>
      <c r="B293" s="8" t="s">
        <v>890</v>
      </c>
      <c r="C293" s="9"/>
      <c r="D293" s="10" t="s">
        <v>930</v>
      </c>
      <c r="E293" s="11" t="s">
        <v>931</v>
      </c>
      <c r="F293" s="20" t="s">
        <v>36</v>
      </c>
      <c r="G293" s="13"/>
      <c r="H293" s="21">
        <f>IFERROR(IF(M293 &gt; 0, IF(I5 &gt; 0, M293 * (1 - I5), M293), 0), 0)</f>
        <v>126</v>
      </c>
      <c r="I293" s="22">
        <v>14</v>
      </c>
      <c r="J293" s="21">
        <f>IFERROR(IF(AND(G293 &gt; 0, M293 &gt; 0), IF(I5 &gt; 0, G293 * I293 * M293 * (1 - I5), G293 * I293 * M293), 0), 0)</f>
        <v>0</v>
      </c>
      <c r="K293" s="23">
        <v>46052</v>
      </c>
      <c r="L293" s="17" t="s">
        <v>932</v>
      </c>
      <c r="M293" s="18">
        <v>126</v>
      </c>
      <c r="N293" s="19">
        <f t="shared" si="12"/>
        <v>123.48</v>
      </c>
      <c r="O293" s="19">
        <f t="shared" si="13"/>
        <v>119.69999999999999</v>
      </c>
      <c r="P293" s="19">
        <f t="shared" si="14"/>
        <v>118.44</v>
      </c>
    </row>
    <row r="294" spans="1:16" ht="108.6" customHeight="1" x14ac:dyDescent="0.25">
      <c r="A294" s="8" t="s">
        <v>640</v>
      </c>
      <c r="B294" s="8" t="s">
        <v>890</v>
      </c>
      <c r="C294" s="9"/>
      <c r="D294" s="10" t="s">
        <v>933</v>
      </c>
      <c r="E294" s="11" t="s">
        <v>934</v>
      </c>
      <c r="F294" s="20" t="s">
        <v>36</v>
      </c>
      <c r="G294" s="13"/>
      <c r="H294" s="21">
        <f>IFERROR(IF(M294 &gt; 0, IF(I5 &gt; 0, M294 * (1 - I5), M294), 0), 0)</f>
        <v>10</v>
      </c>
      <c r="I294" s="22">
        <v>150</v>
      </c>
      <c r="J294" s="21">
        <f>IFERROR(IF(AND(G294 &gt; 0, M294 &gt; 0), IF(I5 &gt; 0, G294 * I294 * M294 * (1 - I5), G294 * I294 * M294), 0), 0)</f>
        <v>0</v>
      </c>
      <c r="K294" s="23">
        <v>45777</v>
      </c>
      <c r="L294" s="17" t="s">
        <v>935</v>
      </c>
      <c r="M294" s="18">
        <v>10</v>
      </c>
      <c r="N294" s="19">
        <f t="shared" si="12"/>
        <v>9.8000000000000007</v>
      </c>
      <c r="O294" s="19">
        <f t="shared" si="13"/>
        <v>9.5</v>
      </c>
      <c r="P294" s="19">
        <f t="shared" si="14"/>
        <v>9.3999999999999986</v>
      </c>
    </row>
    <row r="295" spans="1:16" ht="108.6" customHeight="1" x14ac:dyDescent="0.25">
      <c r="A295" s="8" t="s">
        <v>640</v>
      </c>
      <c r="B295" s="8" t="s">
        <v>890</v>
      </c>
      <c r="C295" s="9"/>
      <c r="D295" s="10" t="s">
        <v>936</v>
      </c>
      <c r="E295" s="11" t="s">
        <v>937</v>
      </c>
      <c r="F295" s="20" t="s">
        <v>36</v>
      </c>
      <c r="G295" s="13"/>
      <c r="H295" s="21">
        <f>IFERROR(IF(M295 &gt; 0, IF(I5 &gt; 0, M295 * (1 - I5), M295), 0), 0)</f>
        <v>19</v>
      </c>
      <c r="I295" s="22">
        <v>50</v>
      </c>
      <c r="J295" s="21">
        <f>IFERROR(IF(AND(G295 &gt; 0, M295 &gt; 0), IF(I5 &gt; 0, G295 * I295 * M295 * (1 - I5), G295 * I295 * M295), 0), 0)</f>
        <v>0</v>
      </c>
      <c r="K295" s="23">
        <v>45746</v>
      </c>
      <c r="L295" s="17" t="s">
        <v>938</v>
      </c>
      <c r="M295" s="18">
        <v>19</v>
      </c>
      <c r="N295" s="19">
        <f t="shared" si="12"/>
        <v>18.62</v>
      </c>
      <c r="O295" s="19">
        <f t="shared" si="13"/>
        <v>18.05</v>
      </c>
      <c r="P295" s="19">
        <f t="shared" si="14"/>
        <v>17.86</v>
      </c>
    </row>
    <row r="296" spans="1:16" ht="108.6" customHeight="1" x14ac:dyDescent="0.25">
      <c r="A296" s="8" t="s">
        <v>640</v>
      </c>
      <c r="B296" s="8" t="s">
        <v>890</v>
      </c>
      <c r="C296" s="9"/>
      <c r="D296" s="10" t="s">
        <v>939</v>
      </c>
      <c r="E296" s="11" t="s">
        <v>940</v>
      </c>
      <c r="F296" s="20" t="s">
        <v>36</v>
      </c>
      <c r="G296" s="13"/>
      <c r="H296" s="21">
        <f>IFERROR(IF(M296 &gt; 0, IF(I5 &gt; 0, M296 * (1 - I5), M296), 0), 0)</f>
        <v>24</v>
      </c>
      <c r="I296" s="22">
        <v>40</v>
      </c>
      <c r="J296" s="21">
        <f>IFERROR(IF(AND(G296 &gt; 0, M296 &gt; 0), IF(I5 &gt; 0, G296 * I296 * M296 * (1 - I5), G296 * I296 * M296), 0), 0)</f>
        <v>0</v>
      </c>
      <c r="K296" s="23">
        <v>45746</v>
      </c>
      <c r="L296" s="17" t="s">
        <v>941</v>
      </c>
      <c r="M296" s="18">
        <v>24</v>
      </c>
      <c r="N296" s="19">
        <f t="shared" si="12"/>
        <v>23.52</v>
      </c>
      <c r="O296" s="19">
        <f t="shared" si="13"/>
        <v>22.799999999999997</v>
      </c>
      <c r="P296" s="19">
        <f t="shared" si="14"/>
        <v>22.56</v>
      </c>
    </row>
    <row r="297" spans="1:16" ht="108.6" customHeight="1" x14ac:dyDescent="0.25">
      <c r="A297" s="8" t="s">
        <v>50</v>
      </c>
      <c r="B297" s="8" t="s">
        <v>942</v>
      </c>
      <c r="C297" s="9"/>
      <c r="D297" s="10" t="s">
        <v>943</v>
      </c>
      <c r="E297" s="11" t="s">
        <v>944</v>
      </c>
      <c r="F297" s="20" t="s">
        <v>36</v>
      </c>
      <c r="G297" s="13"/>
      <c r="H297" s="21">
        <f>IFERROR(IF(M297 &gt; 0, IF(I5 &gt; 0, M297 * (1 - I5), M297), 0), 0)</f>
        <v>119</v>
      </c>
      <c r="I297" s="22">
        <v>22</v>
      </c>
      <c r="J297" s="21">
        <f>IFERROR(IF(AND(G297 &gt; 0, M297 &gt; 0), IF(I5 &gt; 0, G297 * I297 * M297 * (1 - I5), G297 * I297 * M297), 0), 0)</f>
        <v>0</v>
      </c>
      <c r="K297" s="23">
        <v>46068</v>
      </c>
      <c r="L297" s="17" t="s">
        <v>945</v>
      </c>
      <c r="M297" s="18">
        <v>119</v>
      </c>
      <c r="N297" s="19">
        <f t="shared" si="12"/>
        <v>116.62</v>
      </c>
      <c r="O297" s="19">
        <f t="shared" si="13"/>
        <v>113.05</v>
      </c>
      <c r="P297" s="19">
        <f t="shared" si="14"/>
        <v>111.86</v>
      </c>
    </row>
    <row r="298" spans="1:16" ht="108.6" customHeight="1" x14ac:dyDescent="0.25">
      <c r="A298" s="8" t="s">
        <v>50</v>
      </c>
      <c r="B298" s="8" t="s">
        <v>942</v>
      </c>
      <c r="C298" s="9"/>
      <c r="D298" s="10" t="s">
        <v>946</v>
      </c>
      <c r="E298" s="11" t="s">
        <v>947</v>
      </c>
      <c r="F298" s="20" t="s">
        <v>36</v>
      </c>
      <c r="G298" s="13"/>
      <c r="H298" s="21">
        <f>IFERROR(IF(M298 &gt; 0, IF(I5 &gt; 0, M298 * (1 - I5), M298), 0), 0)</f>
        <v>159</v>
      </c>
      <c r="I298" s="22">
        <v>21</v>
      </c>
      <c r="J298" s="21">
        <f>IFERROR(IF(AND(G298 &gt; 0, M298 &gt; 0), IF(I5 &gt; 0, G298 * I298 * M298 * (1 - I5), G298 * I298 * M298), 0), 0)</f>
        <v>0</v>
      </c>
      <c r="K298" s="23">
        <v>45847</v>
      </c>
      <c r="L298" s="17" t="s">
        <v>948</v>
      </c>
      <c r="M298" s="18">
        <v>159</v>
      </c>
      <c r="N298" s="19">
        <f t="shared" si="12"/>
        <v>155.82</v>
      </c>
      <c r="O298" s="19">
        <f t="shared" si="13"/>
        <v>151.04999999999998</v>
      </c>
      <c r="P298" s="19">
        <f t="shared" si="14"/>
        <v>149.45999999999998</v>
      </c>
    </row>
    <row r="299" spans="1:16" ht="108.6" customHeight="1" x14ac:dyDescent="0.25">
      <c r="A299" s="8" t="s">
        <v>50</v>
      </c>
      <c r="B299" s="8" t="s">
        <v>942</v>
      </c>
      <c r="C299" s="9"/>
      <c r="D299" s="10" t="s">
        <v>949</v>
      </c>
      <c r="E299" s="11" t="s">
        <v>950</v>
      </c>
      <c r="F299" s="20" t="s">
        <v>36</v>
      </c>
      <c r="G299" s="13"/>
      <c r="H299" s="21">
        <f>IFERROR(IF(M299 &gt; 0, IF(I5 &gt; 0, M299 * (1 - I5), M299), 0), 0)</f>
        <v>159</v>
      </c>
      <c r="I299" s="22">
        <v>18</v>
      </c>
      <c r="J299" s="21">
        <f>IFERROR(IF(AND(G299 &gt; 0, M299 &gt; 0), IF(I5 &gt; 0, G299 * I299 * M299 * (1 - I5), G299 * I299 * M299), 0), 0)</f>
        <v>0</v>
      </c>
      <c r="K299" s="23">
        <v>46068</v>
      </c>
      <c r="L299" s="17" t="s">
        <v>951</v>
      </c>
      <c r="M299" s="18">
        <v>159</v>
      </c>
      <c r="N299" s="19">
        <f t="shared" si="12"/>
        <v>155.82</v>
      </c>
      <c r="O299" s="19">
        <f t="shared" si="13"/>
        <v>151.04999999999998</v>
      </c>
      <c r="P299" s="19">
        <f t="shared" si="14"/>
        <v>149.45999999999998</v>
      </c>
    </row>
    <row r="300" spans="1:16" ht="108.6" customHeight="1" x14ac:dyDescent="0.25">
      <c r="A300" s="8" t="s">
        <v>50</v>
      </c>
      <c r="B300" s="8" t="s">
        <v>942</v>
      </c>
      <c r="C300" s="9"/>
      <c r="D300" s="10" t="s">
        <v>952</v>
      </c>
      <c r="E300" s="11" t="s">
        <v>953</v>
      </c>
      <c r="F300" s="20" t="s">
        <v>36</v>
      </c>
      <c r="G300" s="13"/>
      <c r="H300" s="21">
        <f>IFERROR(IF(M300 &gt; 0, IF(I5 &gt; 0, M300 * (1 - I5), M300), 0), 0)</f>
        <v>169</v>
      </c>
      <c r="I300" s="22">
        <v>18</v>
      </c>
      <c r="J300" s="21">
        <f>IFERROR(IF(AND(G300 &gt; 0, M300 &gt; 0), IF(I5 &gt; 0, G300 * I300 * M300 * (1 - I5), G300 * I300 * M300), 0), 0)</f>
        <v>0</v>
      </c>
      <c r="K300" s="23">
        <v>45811</v>
      </c>
      <c r="L300" s="17" t="s">
        <v>954</v>
      </c>
      <c r="M300" s="18">
        <v>169</v>
      </c>
      <c r="N300" s="19">
        <f t="shared" si="12"/>
        <v>165.62</v>
      </c>
      <c r="O300" s="19">
        <f t="shared" si="13"/>
        <v>160.54999999999998</v>
      </c>
      <c r="P300" s="19">
        <f t="shared" si="14"/>
        <v>158.85999999999999</v>
      </c>
    </row>
    <row r="301" spans="1:16" ht="108.6" customHeight="1" x14ac:dyDescent="0.25">
      <c r="A301" s="8" t="s">
        <v>50</v>
      </c>
      <c r="B301" s="8" t="s">
        <v>942</v>
      </c>
      <c r="C301" s="9"/>
      <c r="D301" s="10" t="s">
        <v>955</v>
      </c>
      <c r="E301" s="11" t="s">
        <v>956</v>
      </c>
      <c r="F301" s="20" t="s">
        <v>36</v>
      </c>
      <c r="G301" s="13"/>
      <c r="H301" s="21">
        <f>IFERROR(IF(M301 &gt; 0, IF(I5 &gt; 0, M301 * (1 - I5), M301), 0), 0)</f>
        <v>159</v>
      </c>
      <c r="I301" s="22">
        <v>24</v>
      </c>
      <c r="J301" s="21">
        <f>IFERROR(IF(AND(G301 &gt; 0, M301 &gt; 0), IF(I5 &gt; 0, G301 * I301 * M301 * (1 - I5), G301 * I301 * M301), 0), 0)</f>
        <v>0</v>
      </c>
      <c r="K301" s="23">
        <v>45709</v>
      </c>
      <c r="L301" s="17" t="s">
        <v>957</v>
      </c>
      <c r="M301" s="18">
        <v>159</v>
      </c>
      <c r="N301" s="19">
        <f t="shared" si="12"/>
        <v>155.82</v>
      </c>
      <c r="O301" s="19">
        <f t="shared" si="13"/>
        <v>151.04999999999998</v>
      </c>
      <c r="P301" s="19">
        <f t="shared" si="14"/>
        <v>149.45999999999998</v>
      </c>
    </row>
    <row r="302" spans="1:16" ht="108.6" customHeight="1" x14ac:dyDescent="0.25">
      <c r="A302" s="8" t="s">
        <v>50</v>
      </c>
      <c r="B302" s="8" t="s">
        <v>942</v>
      </c>
      <c r="C302" s="9"/>
      <c r="D302" s="10" t="s">
        <v>958</v>
      </c>
      <c r="E302" s="11" t="s">
        <v>959</v>
      </c>
      <c r="F302" s="20" t="s">
        <v>36</v>
      </c>
      <c r="G302" s="13"/>
      <c r="H302" s="21">
        <f>IFERROR(IF(M302 &gt; 0, IF(I5 &gt; 0, M302 * (1 - I5), M302), 0), 0)</f>
        <v>119</v>
      </c>
      <c r="I302" s="22">
        <v>24</v>
      </c>
      <c r="J302" s="21">
        <f>IFERROR(IF(AND(G302 &gt; 0, M302 &gt; 0), IF(I5 &gt; 0, G302 * I302 * M302 * (1 - I5), G302 * I302 * M302), 0), 0)</f>
        <v>0</v>
      </c>
      <c r="K302" s="23">
        <v>46083</v>
      </c>
      <c r="L302" s="17" t="s">
        <v>960</v>
      </c>
      <c r="M302" s="18">
        <v>119</v>
      </c>
      <c r="N302" s="19">
        <f t="shared" si="12"/>
        <v>116.62</v>
      </c>
      <c r="O302" s="19">
        <f t="shared" si="13"/>
        <v>113.05</v>
      </c>
      <c r="P302" s="19">
        <f t="shared" si="14"/>
        <v>111.86</v>
      </c>
    </row>
    <row r="303" spans="1:16" ht="108.6" customHeight="1" x14ac:dyDescent="0.25">
      <c r="A303" s="8" t="s">
        <v>50</v>
      </c>
      <c r="B303" s="8" t="s">
        <v>942</v>
      </c>
      <c r="C303" s="9"/>
      <c r="D303" s="10" t="s">
        <v>961</v>
      </c>
      <c r="E303" s="11" t="s">
        <v>962</v>
      </c>
      <c r="F303" s="20" t="s">
        <v>36</v>
      </c>
      <c r="G303" s="13"/>
      <c r="H303" s="21">
        <f>IFERROR(IF(M303 &gt; 0, IF(I5 &gt; 0, M303 * (1 - I5), M303), 0), 0)</f>
        <v>159</v>
      </c>
      <c r="I303" s="22">
        <v>18</v>
      </c>
      <c r="J303" s="21">
        <f>IFERROR(IF(AND(G303 &gt; 0, M303 &gt; 0), IF(I5 &gt; 0, G303 * I303 * M303 * (1 - I5), G303 * I303 * M303), 0), 0)</f>
        <v>0</v>
      </c>
      <c r="K303" s="23">
        <v>45819</v>
      </c>
      <c r="L303" s="17" t="s">
        <v>963</v>
      </c>
      <c r="M303" s="18">
        <v>159</v>
      </c>
      <c r="N303" s="19">
        <f t="shared" si="12"/>
        <v>155.82</v>
      </c>
      <c r="O303" s="19">
        <f t="shared" si="13"/>
        <v>151.04999999999998</v>
      </c>
      <c r="P303" s="19">
        <f t="shared" si="14"/>
        <v>149.45999999999998</v>
      </c>
    </row>
    <row r="304" spans="1:16" ht="108.6" customHeight="1" x14ac:dyDescent="0.25">
      <c r="A304" s="8" t="s">
        <v>50</v>
      </c>
      <c r="B304" s="8" t="s">
        <v>942</v>
      </c>
      <c r="C304" s="9"/>
      <c r="D304" s="10" t="s">
        <v>964</v>
      </c>
      <c r="E304" s="11" t="s">
        <v>965</v>
      </c>
      <c r="F304" s="20" t="s">
        <v>36</v>
      </c>
      <c r="G304" s="13"/>
      <c r="H304" s="21">
        <f>IFERROR(IF(M304 &gt; 0, IF(I5 &gt; 0, M304 * (1 - I5), M304), 0), 0)</f>
        <v>159</v>
      </c>
      <c r="I304" s="22">
        <v>20</v>
      </c>
      <c r="J304" s="21">
        <f>IFERROR(IF(AND(G304 &gt; 0, M304 &gt; 0), IF(I5 &gt; 0, G304 * I304 * M304 * (1 - I5), G304 * I304 * M304), 0), 0)</f>
        <v>0</v>
      </c>
      <c r="K304" s="23">
        <v>45848</v>
      </c>
      <c r="L304" s="17" t="s">
        <v>966</v>
      </c>
      <c r="M304" s="18">
        <v>159</v>
      </c>
      <c r="N304" s="19">
        <f t="shared" si="12"/>
        <v>155.82</v>
      </c>
      <c r="O304" s="19">
        <f t="shared" si="13"/>
        <v>151.04999999999998</v>
      </c>
      <c r="P304" s="19">
        <f t="shared" si="14"/>
        <v>149.45999999999998</v>
      </c>
    </row>
    <row r="305" spans="1:16" ht="108.6" customHeight="1" x14ac:dyDescent="0.25">
      <c r="A305" s="8" t="s">
        <v>640</v>
      </c>
      <c r="B305" s="8" t="s">
        <v>942</v>
      </c>
      <c r="C305" s="9"/>
      <c r="D305" s="10" t="s">
        <v>967</v>
      </c>
      <c r="E305" s="11" t="s">
        <v>968</v>
      </c>
      <c r="F305" s="20" t="s">
        <v>36</v>
      </c>
      <c r="G305" s="13"/>
      <c r="H305" s="21">
        <f>IFERROR(IF(M305 &gt; 0, IF(I5 &gt; 0, M305 * (1 - I5), M305), 0), 0)</f>
        <v>119</v>
      </c>
      <c r="I305" s="22">
        <v>12</v>
      </c>
      <c r="J305" s="21">
        <f>IFERROR(IF(AND(G305 &gt; 0, M305 &gt; 0), IF(I5 &gt; 0, G305 * I305 * M305 * (1 - I5), G305 * I305 * M305), 0), 0)</f>
        <v>0</v>
      </c>
      <c r="K305" s="23">
        <v>46065</v>
      </c>
      <c r="L305" s="17" t="s">
        <v>969</v>
      </c>
      <c r="M305" s="18">
        <v>119</v>
      </c>
      <c r="N305" s="19">
        <f t="shared" si="12"/>
        <v>116.62</v>
      </c>
      <c r="O305" s="19">
        <f t="shared" si="13"/>
        <v>113.05</v>
      </c>
      <c r="P305" s="19">
        <f t="shared" si="14"/>
        <v>111.86</v>
      </c>
    </row>
    <row r="306" spans="1:16" ht="108.6" customHeight="1" x14ac:dyDescent="0.25">
      <c r="A306" s="8" t="s">
        <v>640</v>
      </c>
      <c r="B306" s="8" t="s">
        <v>942</v>
      </c>
      <c r="C306" s="9"/>
      <c r="D306" s="10" t="s">
        <v>970</v>
      </c>
      <c r="E306" s="11" t="s">
        <v>971</v>
      </c>
      <c r="F306" s="20" t="s">
        <v>36</v>
      </c>
      <c r="G306" s="13"/>
      <c r="H306" s="21">
        <f>IFERROR(IF(M306 &gt; 0, IF(I5 &gt; 0, M306 * (1 - I5), M306), 0), 0)</f>
        <v>119</v>
      </c>
      <c r="I306" s="22">
        <v>12</v>
      </c>
      <c r="J306" s="21">
        <f>IFERROR(IF(AND(G306 &gt; 0, M306 &gt; 0), IF(I5 &gt; 0, G306 * I306 * M306 * (1 - I5), G306 * I306 * M306), 0), 0)</f>
        <v>0</v>
      </c>
      <c r="K306" s="23">
        <v>46004</v>
      </c>
      <c r="L306" s="17" t="s">
        <v>972</v>
      </c>
      <c r="M306" s="18">
        <v>119</v>
      </c>
      <c r="N306" s="19">
        <f t="shared" si="12"/>
        <v>116.62</v>
      </c>
      <c r="O306" s="19">
        <f t="shared" si="13"/>
        <v>113.05</v>
      </c>
      <c r="P306" s="19">
        <f t="shared" si="14"/>
        <v>111.86</v>
      </c>
    </row>
    <row r="307" spans="1:16" ht="108.6" customHeight="1" x14ac:dyDescent="0.25">
      <c r="A307" s="8" t="s">
        <v>640</v>
      </c>
      <c r="B307" s="8" t="s">
        <v>942</v>
      </c>
      <c r="C307" s="9"/>
      <c r="D307" s="10" t="s">
        <v>973</v>
      </c>
      <c r="E307" s="11" t="s">
        <v>974</v>
      </c>
      <c r="F307" s="20" t="s">
        <v>36</v>
      </c>
      <c r="G307" s="13"/>
      <c r="H307" s="21">
        <f>IFERROR(IF(M307 &gt; 0, IF(I5 &gt; 0, M307 * (1 - I5), M307), 0), 0)</f>
        <v>119</v>
      </c>
      <c r="I307" s="22">
        <v>12</v>
      </c>
      <c r="J307" s="21">
        <f>IFERROR(IF(AND(G307 &gt; 0, M307 &gt; 0), IF(I5 &gt; 0, G307 * I307 * M307 * (1 - I5), G307 * I307 * M307), 0), 0)</f>
        <v>0</v>
      </c>
      <c r="K307" s="23">
        <v>45725</v>
      </c>
      <c r="L307" s="17" t="s">
        <v>975</v>
      </c>
      <c r="M307" s="18">
        <v>119</v>
      </c>
      <c r="N307" s="19">
        <f t="shared" si="12"/>
        <v>116.62</v>
      </c>
      <c r="O307" s="19">
        <f t="shared" si="13"/>
        <v>113.05</v>
      </c>
      <c r="P307" s="19">
        <f t="shared" si="14"/>
        <v>111.86</v>
      </c>
    </row>
    <row r="308" spans="1:16" ht="108.6" customHeight="1" x14ac:dyDescent="0.25">
      <c r="A308" s="8" t="s">
        <v>640</v>
      </c>
      <c r="B308" s="8" t="s">
        <v>942</v>
      </c>
      <c r="C308" s="9"/>
      <c r="D308" s="10" t="s">
        <v>976</v>
      </c>
      <c r="E308" s="11" t="s">
        <v>977</v>
      </c>
      <c r="F308" s="20" t="s">
        <v>36</v>
      </c>
      <c r="G308" s="13"/>
      <c r="H308" s="21">
        <f>IFERROR(IF(M308 &gt; 0, IF(I5 &gt; 0, M308 * (1 - I5), M308), 0), 0)</f>
        <v>119</v>
      </c>
      <c r="I308" s="22">
        <v>12</v>
      </c>
      <c r="J308" s="21">
        <f>IFERROR(IF(AND(G308 &gt; 0, M308 &gt; 0), IF(I5 &gt; 0, G308 * I308 * M308 * (1 - I5), G308 * I308 * M308), 0), 0)</f>
        <v>0</v>
      </c>
      <c r="K308" s="23">
        <v>46028</v>
      </c>
      <c r="L308" s="17" t="s">
        <v>978</v>
      </c>
      <c r="M308" s="18">
        <v>119</v>
      </c>
      <c r="N308" s="19">
        <f t="shared" si="12"/>
        <v>116.62</v>
      </c>
      <c r="O308" s="19">
        <f t="shared" si="13"/>
        <v>113.05</v>
      </c>
      <c r="P308" s="19">
        <f t="shared" si="14"/>
        <v>111.86</v>
      </c>
    </row>
    <row r="309" spans="1:16" ht="108.6" customHeight="1" x14ac:dyDescent="0.25">
      <c r="A309" s="8" t="s">
        <v>50</v>
      </c>
      <c r="B309" s="8" t="s">
        <v>942</v>
      </c>
      <c r="C309" s="9"/>
      <c r="D309" s="10" t="s">
        <v>979</v>
      </c>
      <c r="E309" s="11" t="s">
        <v>980</v>
      </c>
      <c r="F309" s="20" t="s">
        <v>36</v>
      </c>
      <c r="G309" s="13"/>
      <c r="H309" s="21">
        <f>IFERROR(IF(M309 &gt; 0, IF(I5 &gt; 0, M309 * (1 - I5), M309), 0), 0)</f>
        <v>119</v>
      </c>
      <c r="I309" s="22">
        <v>22</v>
      </c>
      <c r="J309" s="21">
        <f>IFERROR(IF(AND(G309 &gt; 0, M309 &gt; 0), IF(I5 &gt; 0, G309 * I309 * M309 * (1 - I5), G309 * I309 * M309), 0), 0)</f>
        <v>0</v>
      </c>
      <c r="K309" s="23">
        <v>46049</v>
      </c>
      <c r="L309" s="17" t="s">
        <v>981</v>
      </c>
      <c r="M309" s="18">
        <v>119</v>
      </c>
      <c r="N309" s="19">
        <f t="shared" si="12"/>
        <v>116.62</v>
      </c>
      <c r="O309" s="19">
        <f t="shared" si="13"/>
        <v>113.05</v>
      </c>
      <c r="P309" s="19">
        <f t="shared" si="14"/>
        <v>111.86</v>
      </c>
    </row>
    <row r="310" spans="1:16" ht="108.6" customHeight="1" x14ac:dyDescent="0.25">
      <c r="A310" s="8" t="s">
        <v>150</v>
      </c>
      <c r="B310" s="8" t="s">
        <v>982</v>
      </c>
      <c r="C310" s="9"/>
      <c r="D310" s="10" t="s">
        <v>983</v>
      </c>
      <c r="E310" s="11" t="s">
        <v>984</v>
      </c>
      <c r="F310" s="20" t="s">
        <v>36</v>
      </c>
      <c r="G310" s="13"/>
      <c r="H310" s="14">
        <f>IFERROR(IF(M310 &gt; 0, IF(I5 &gt; 0, M310 * (1 - I5), M310), 0), 0)</f>
        <v>56</v>
      </c>
      <c r="I310" s="15">
        <v>12</v>
      </c>
      <c r="J310" s="14">
        <f>IFERROR(IF(AND(G310 &gt; 0, M310 &gt; 0), IF(I5 &gt; 0, G310 * I310 * M310 * (1 - I5), G310 * I310 * M310), 0), 0)</f>
        <v>0</v>
      </c>
      <c r="K310" s="16">
        <v>45860</v>
      </c>
      <c r="L310" s="17" t="s">
        <v>985</v>
      </c>
      <c r="M310" s="18">
        <v>56</v>
      </c>
      <c r="N310" s="19">
        <f t="shared" si="12"/>
        <v>54.879999999999995</v>
      </c>
      <c r="O310" s="19">
        <f t="shared" si="13"/>
        <v>53.199999999999996</v>
      </c>
      <c r="P310" s="19">
        <f t="shared" si="14"/>
        <v>52.64</v>
      </c>
    </row>
    <row r="311" spans="1:16" ht="108.6" customHeight="1" x14ac:dyDescent="0.25">
      <c r="A311" s="8" t="s">
        <v>150</v>
      </c>
      <c r="B311" s="8" t="s">
        <v>982</v>
      </c>
      <c r="C311" s="9"/>
      <c r="D311" s="10" t="s">
        <v>986</v>
      </c>
      <c r="E311" s="11" t="s">
        <v>987</v>
      </c>
      <c r="F311" s="12" t="s">
        <v>32</v>
      </c>
      <c r="G311" s="13"/>
      <c r="H311" s="14">
        <f>IFERROR(IF(M311 &gt; 0, IF(I5 &gt; 0, M311 * (1 - I5), M311), 0), 0)</f>
        <v>56</v>
      </c>
      <c r="I311" s="15">
        <v>12</v>
      </c>
      <c r="J311" s="14">
        <f>IFERROR(IF(AND(G311 &gt; 0, M311 &gt; 0), IF(I5 &gt; 0, G311 * I311 * M311 * (1 - I5), G311 * I311 * M311), 0), 0)</f>
        <v>0</v>
      </c>
      <c r="K311" s="16">
        <v>45810</v>
      </c>
      <c r="L311" s="17" t="s">
        <v>988</v>
      </c>
      <c r="M311" s="18">
        <v>56</v>
      </c>
      <c r="N311" s="19">
        <f t="shared" si="12"/>
        <v>54.879999999999995</v>
      </c>
      <c r="O311" s="19">
        <f t="shared" si="13"/>
        <v>53.199999999999996</v>
      </c>
      <c r="P311" s="19">
        <f t="shared" si="14"/>
        <v>52.64</v>
      </c>
    </row>
    <row r="312" spans="1:16" ht="108.6" customHeight="1" x14ac:dyDescent="0.25">
      <c r="A312" s="8" t="s">
        <v>150</v>
      </c>
      <c r="B312" s="8" t="s">
        <v>982</v>
      </c>
      <c r="C312" s="9"/>
      <c r="D312" s="10" t="s">
        <v>989</v>
      </c>
      <c r="E312" s="11" t="s">
        <v>990</v>
      </c>
      <c r="F312" s="20" t="s">
        <v>36</v>
      </c>
      <c r="G312" s="13"/>
      <c r="H312" s="14">
        <f>IFERROR(IF(M312 &gt; 0, IF(I5 &gt; 0, M312 * (1 - I5), M312), 0), 0)</f>
        <v>56</v>
      </c>
      <c r="I312" s="15">
        <v>12</v>
      </c>
      <c r="J312" s="14">
        <f>IFERROR(IF(AND(G312 &gt; 0, M312 &gt; 0), IF(I5 &gt; 0, G312 * I312 * M312 * (1 - I5), G312 * I312 * M312), 0), 0)</f>
        <v>0</v>
      </c>
      <c r="K312" s="16">
        <v>45850</v>
      </c>
      <c r="L312" s="17" t="s">
        <v>991</v>
      </c>
      <c r="M312" s="18">
        <v>56</v>
      </c>
      <c r="N312" s="19">
        <f t="shared" si="12"/>
        <v>54.879999999999995</v>
      </c>
      <c r="O312" s="19">
        <f t="shared" si="13"/>
        <v>53.199999999999996</v>
      </c>
      <c r="P312" s="19">
        <f t="shared" si="14"/>
        <v>52.64</v>
      </c>
    </row>
    <row r="313" spans="1:16" ht="108.6" customHeight="1" x14ac:dyDescent="0.25">
      <c r="A313" s="8" t="s">
        <v>150</v>
      </c>
      <c r="B313" s="8" t="s">
        <v>982</v>
      </c>
      <c r="C313" s="9"/>
      <c r="D313" s="10" t="s">
        <v>992</v>
      </c>
      <c r="E313" s="11" t="s">
        <v>993</v>
      </c>
      <c r="F313" s="20" t="s">
        <v>36</v>
      </c>
      <c r="G313" s="13"/>
      <c r="H313" s="14">
        <f>IFERROR(IF(M313 &gt; 0, IF(I5 &gt; 0, M313 * (1 - I5), M313), 0), 0)</f>
        <v>56</v>
      </c>
      <c r="I313" s="15">
        <v>12</v>
      </c>
      <c r="J313" s="14">
        <f>IFERROR(IF(AND(G313 &gt; 0, M313 &gt; 0), IF(I5 &gt; 0, G313 * I313 * M313 * (1 - I5), G313 * I313 * M313), 0), 0)</f>
        <v>0</v>
      </c>
      <c r="K313" s="16">
        <v>45895</v>
      </c>
      <c r="L313" s="17" t="s">
        <v>994</v>
      </c>
      <c r="M313" s="18">
        <v>56</v>
      </c>
      <c r="N313" s="19">
        <f t="shared" si="12"/>
        <v>54.879999999999995</v>
      </c>
      <c r="O313" s="19">
        <f t="shared" si="13"/>
        <v>53.199999999999996</v>
      </c>
      <c r="P313" s="19">
        <f t="shared" si="14"/>
        <v>52.64</v>
      </c>
    </row>
    <row r="314" spans="1:16" ht="108.6" customHeight="1" x14ac:dyDescent="0.25">
      <c r="A314" s="8" t="s">
        <v>150</v>
      </c>
      <c r="B314" s="8" t="s">
        <v>982</v>
      </c>
      <c r="C314" s="9"/>
      <c r="D314" s="10" t="s">
        <v>995</v>
      </c>
      <c r="E314" s="11" t="s">
        <v>996</v>
      </c>
      <c r="F314" s="20" t="s">
        <v>36</v>
      </c>
      <c r="G314" s="13"/>
      <c r="H314" s="14">
        <f>IFERROR(IF(M314 &gt; 0, IF(I5 &gt; 0, M314 * (1 - I5), M314), 0), 0)</f>
        <v>56</v>
      </c>
      <c r="I314" s="15">
        <v>12</v>
      </c>
      <c r="J314" s="14">
        <f>IFERROR(IF(AND(G314 &gt; 0, M314 &gt; 0), IF(I5 &gt; 0, G314 * I314 * M314 * (1 - I5), G314 * I314 * M314), 0), 0)</f>
        <v>0</v>
      </c>
      <c r="K314" s="16">
        <v>45858</v>
      </c>
      <c r="L314" s="17" t="s">
        <v>997</v>
      </c>
      <c r="M314" s="18">
        <v>56</v>
      </c>
      <c r="N314" s="19">
        <f t="shared" si="12"/>
        <v>54.879999999999995</v>
      </c>
      <c r="O314" s="19">
        <f t="shared" si="13"/>
        <v>53.199999999999996</v>
      </c>
      <c r="P314" s="19">
        <f t="shared" si="14"/>
        <v>52.64</v>
      </c>
    </row>
    <row r="315" spans="1:16" ht="108.6" customHeight="1" x14ac:dyDescent="0.25">
      <c r="A315" s="8" t="s">
        <v>150</v>
      </c>
      <c r="B315" s="8" t="s">
        <v>982</v>
      </c>
      <c r="C315" s="9"/>
      <c r="D315" s="10" t="s">
        <v>998</v>
      </c>
      <c r="E315" s="11" t="s">
        <v>999</v>
      </c>
      <c r="F315" s="20" t="s">
        <v>36</v>
      </c>
      <c r="G315" s="13"/>
      <c r="H315" s="14">
        <f>IFERROR(IF(M315 &gt; 0, IF(I5 &gt; 0, M315 * (1 - I5), M315), 0), 0)</f>
        <v>56</v>
      </c>
      <c r="I315" s="15">
        <v>12</v>
      </c>
      <c r="J315" s="14">
        <f>IFERROR(IF(AND(G315 &gt; 0, M315 &gt; 0), IF(I5 &gt; 0, G315 * I315 * M315 * (1 - I5), G315 * I315 * M315), 0), 0)</f>
        <v>0</v>
      </c>
      <c r="K315" s="16">
        <v>46080</v>
      </c>
      <c r="L315" s="17" t="s">
        <v>1000</v>
      </c>
      <c r="M315" s="18">
        <v>56</v>
      </c>
      <c r="N315" s="19">
        <f t="shared" si="12"/>
        <v>54.879999999999995</v>
      </c>
      <c r="O315" s="19">
        <f t="shared" si="13"/>
        <v>53.199999999999996</v>
      </c>
      <c r="P315" s="19">
        <f t="shared" si="14"/>
        <v>52.64</v>
      </c>
    </row>
    <row r="316" spans="1:16" ht="108.6" customHeight="1" x14ac:dyDescent="0.25">
      <c r="A316" s="8" t="s">
        <v>150</v>
      </c>
      <c r="B316" s="8" t="s">
        <v>982</v>
      </c>
      <c r="C316" s="9"/>
      <c r="D316" s="10" t="s">
        <v>1001</v>
      </c>
      <c r="E316" s="11" t="s">
        <v>1002</v>
      </c>
      <c r="F316" s="12" t="s">
        <v>32</v>
      </c>
      <c r="G316" s="13"/>
      <c r="H316" s="14">
        <f>IFERROR(IF(M316 &gt; 0, IF(I5 &gt; 0, M316 * (1 - I5), M316), 0), 0)</f>
        <v>56</v>
      </c>
      <c r="I316" s="15">
        <v>12</v>
      </c>
      <c r="J316" s="14">
        <f>IFERROR(IF(AND(G316 &gt; 0, M316 &gt; 0), IF(I5 &gt; 0, G316 * I316 * M316 * (1 - I5), G316 * I316 * M316), 0), 0)</f>
        <v>0</v>
      </c>
      <c r="K316" s="16">
        <v>45809</v>
      </c>
      <c r="L316" s="17" t="s">
        <v>1003</v>
      </c>
      <c r="M316" s="18">
        <v>56</v>
      </c>
      <c r="N316" s="19">
        <f t="shared" si="12"/>
        <v>54.879999999999995</v>
      </c>
      <c r="O316" s="19">
        <f t="shared" si="13"/>
        <v>53.199999999999996</v>
      </c>
      <c r="P316" s="19">
        <f t="shared" si="14"/>
        <v>52.64</v>
      </c>
    </row>
    <row r="317" spans="1:16" ht="108.6" customHeight="1" x14ac:dyDescent="0.25">
      <c r="A317" s="8" t="s">
        <v>150</v>
      </c>
      <c r="B317" s="8" t="s">
        <v>982</v>
      </c>
      <c r="C317" s="9"/>
      <c r="D317" s="10" t="s">
        <v>1004</v>
      </c>
      <c r="E317" s="11" t="s">
        <v>1005</v>
      </c>
      <c r="F317" s="12" t="s">
        <v>32</v>
      </c>
      <c r="G317" s="13"/>
      <c r="H317" s="14">
        <f>IFERROR(IF(M317 &gt; 0, IF(I5 &gt; 0, M317 * (1 - I5), M317), 0), 0)</f>
        <v>56</v>
      </c>
      <c r="I317" s="15">
        <v>12</v>
      </c>
      <c r="J317" s="14">
        <f>IFERROR(IF(AND(G317 &gt; 0, M317 &gt; 0), IF(I5 &gt; 0, G317 * I317 * M317 * (1 - I5), G317 * I317 * M317), 0), 0)</f>
        <v>0</v>
      </c>
      <c r="K317" s="16">
        <v>45829</v>
      </c>
      <c r="L317" s="17" t="s">
        <v>1006</v>
      </c>
      <c r="M317" s="18">
        <v>56</v>
      </c>
      <c r="N317" s="19">
        <f t="shared" si="12"/>
        <v>54.879999999999995</v>
      </c>
      <c r="O317" s="19">
        <f t="shared" si="13"/>
        <v>53.199999999999996</v>
      </c>
      <c r="P317" s="19">
        <f t="shared" si="14"/>
        <v>52.64</v>
      </c>
    </row>
    <row r="318" spans="1:16" ht="108.6" customHeight="1" x14ac:dyDescent="0.25">
      <c r="A318" s="8" t="s">
        <v>150</v>
      </c>
      <c r="B318" s="8" t="s">
        <v>982</v>
      </c>
      <c r="C318" s="9"/>
      <c r="D318" s="10" t="s">
        <v>1007</v>
      </c>
      <c r="E318" s="11" t="s">
        <v>1008</v>
      </c>
      <c r="F318" s="20" t="s">
        <v>36</v>
      </c>
      <c r="G318" s="13"/>
      <c r="H318" s="14">
        <f>IFERROR(IF(M318 &gt; 0, IF(I5 &gt; 0, M318 * (1 - I5), M318), 0), 0)</f>
        <v>56</v>
      </c>
      <c r="I318" s="15">
        <v>12</v>
      </c>
      <c r="J318" s="14">
        <f>IFERROR(IF(AND(G318 &gt; 0, M318 &gt; 0), IF(I5 &gt; 0, G318 * I318 * M318 * (1 - I5), G318 * I318 * M318), 0), 0)</f>
        <v>0</v>
      </c>
      <c r="K318" s="16">
        <v>45843</v>
      </c>
      <c r="L318" s="17" t="s">
        <v>1009</v>
      </c>
      <c r="M318" s="18">
        <v>56</v>
      </c>
      <c r="N318" s="19">
        <f t="shared" si="12"/>
        <v>54.879999999999995</v>
      </c>
      <c r="O318" s="19">
        <f t="shared" si="13"/>
        <v>53.199999999999996</v>
      </c>
      <c r="P318" s="19">
        <f t="shared" si="14"/>
        <v>52.64</v>
      </c>
    </row>
    <row r="319" spans="1:16" ht="108.6" customHeight="1" x14ac:dyDescent="0.25">
      <c r="A319" s="8" t="s">
        <v>150</v>
      </c>
      <c r="B319" s="8" t="s">
        <v>982</v>
      </c>
      <c r="C319" s="9"/>
      <c r="D319" s="10" t="s">
        <v>1010</v>
      </c>
      <c r="E319" s="11" t="s">
        <v>1011</v>
      </c>
      <c r="F319" s="20" t="s">
        <v>36</v>
      </c>
      <c r="G319" s="13"/>
      <c r="H319" s="14">
        <f>IFERROR(IF(M319 &gt; 0, IF(I5 &gt; 0, M319 * (1 - I5), M319), 0), 0)</f>
        <v>23</v>
      </c>
      <c r="I319" s="15">
        <v>24</v>
      </c>
      <c r="J319" s="14">
        <f>IFERROR(IF(AND(G319 &gt; 0, M319 &gt; 0), IF(I5 &gt; 0, G319 * I319 * M319 * (1 - I5), G319 * I319 * M319), 0), 0)</f>
        <v>0</v>
      </c>
      <c r="K319" s="16">
        <v>45955</v>
      </c>
      <c r="L319" s="17" t="s">
        <v>1012</v>
      </c>
      <c r="M319" s="18">
        <v>23</v>
      </c>
      <c r="N319" s="19">
        <f t="shared" si="12"/>
        <v>22.54</v>
      </c>
      <c r="O319" s="19">
        <f t="shared" si="13"/>
        <v>21.849999999999998</v>
      </c>
      <c r="P319" s="19">
        <f t="shared" si="14"/>
        <v>21.619999999999997</v>
      </c>
    </row>
    <row r="320" spans="1:16" ht="108.6" customHeight="1" x14ac:dyDescent="0.25">
      <c r="A320" s="8" t="s">
        <v>150</v>
      </c>
      <c r="B320" s="8" t="s">
        <v>982</v>
      </c>
      <c r="C320" s="9"/>
      <c r="D320" s="10" t="s">
        <v>1013</v>
      </c>
      <c r="E320" s="11" t="s">
        <v>1014</v>
      </c>
      <c r="F320" s="20" t="s">
        <v>36</v>
      </c>
      <c r="G320" s="13"/>
      <c r="H320" s="14">
        <f>IFERROR(IF(M320 &gt; 0, IF(I5 &gt; 0, M320 * (1 - I5), M320), 0), 0)</f>
        <v>23</v>
      </c>
      <c r="I320" s="15">
        <v>24</v>
      </c>
      <c r="J320" s="14">
        <f>IFERROR(IF(AND(G320 &gt; 0, M320 &gt; 0), IF(I5 &gt; 0, G320 * I320 * M320 * (1 - I5), G320 * I320 * M320), 0), 0)</f>
        <v>0</v>
      </c>
      <c r="K320" s="16">
        <v>45953</v>
      </c>
      <c r="L320" s="17" t="s">
        <v>1015</v>
      </c>
      <c r="M320" s="18">
        <v>23</v>
      </c>
      <c r="N320" s="19">
        <f t="shared" si="12"/>
        <v>22.54</v>
      </c>
      <c r="O320" s="19">
        <f t="shared" si="13"/>
        <v>21.849999999999998</v>
      </c>
      <c r="P320" s="19">
        <f t="shared" si="14"/>
        <v>21.619999999999997</v>
      </c>
    </row>
    <row r="321" spans="1:16" ht="108.6" customHeight="1" x14ac:dyDescent="0.25">
      <c r="A321" s="8" t="s">
        <v>150</v>
      </c>
      <c r="B321" s="8" t="s">
        <v>982</v>
      </c>
      <c r="C321" s="9"/>
      <c r="D321" s="10" t="s">
        <v>1016</v>
      </c>
      <c r="E321" s="11" t="s">
        <v>1017</v>
      </c>
      <c r="F321" s="20" t="s">
        <v>36</v>
      </c>
      <c r="G321" s="13"/>
      <c r="H321" s="14">
        <f>IFERROR(IF(M321 &gt; 0, IF(I5 &gt; 0, M321 * (1 - I5), M321), 0), 0)</f>
        <v>23</v>
      </c>
      <c r="I321" s="15">
        <v>24</v>
      </c>
      <c r="J321" s="14">
        <f>IFERROR(IF(AND(G321 &gt; 0, M321 &gt; 0), IF(I5 &gt; 0, G321 * I321 * M321 * (1 - I5), G321 * I321 * M321), 0), 0)</f>
        <v>0</v>
      </c>
      <c r="K321" s="16">
        <v>46016</v>
      </c>
      <c r="L321" s="17" t="s">
        <v>1018</v>
      </c>
      <c r="M321" s="18">
        <v>23</v>
      </c>
      <c r="N321" s="19">
        <f t="shared" si="12"/>
        <v>22.54</v>
      </c>
      <c r="O321" s="19">
        <f t="shared" si="13"/>
        <v>21.849999999999998</v>
      </c>
      <c r="P321" s="19">
        <f t="shared" si="14"/>
        <v>21.619999999999997</v>
      </c>
    </row>
    <row r="322" spans="1:16" ht="108.6" customHeight="1" x14ac:dyDescent="0.25">
      <c r="A322" s="8" t="s">
        <v>150</v>
      </c>
      <c r="B322" s="8" t="s">
        <v>982</v>
      </c>
      <c r="C322" s="9"/>
      <c r="D322" s="10" t="s">
        <v>1019</v>
      </c>
      <c r="E322" s="11" t="s">
        <v>1020</v>
      </c>
      <c r="F322" s="20" t="s">
        <v>36</v>
      </c>
      <c r="G322" s="13"/>
      <c r="H322" s="14">
        <f>IFERROR(IF(M322 &gt; 0, IF(I5 &gt; 0, M322 * (1 - I5), M322), 0), 0)</f>
        <v>23</v>
      </c>
      <c r="I322" s="15">
        <v>24</v>
      </c>
      <c r="J322" s="14">
        <f>IFERROR(IF(AND(G322 &gt; 0, M322 &gt; 0), IF(I5 &gt; 0, G322 * I322 * M322 * (1 - I5), G322 * I322 * M322), 0), 0)</f>
        <v>0</v>
      </c>
      <c r="K322" s="16">
        <v>45983</v>
      </c>
      <c r="L322" s="17" t="s">
        <v>1021</v>
      </c>
      <c r="M322" s="18">
        <v>23</v>
      </c>
      <c r="N322" s="19">
        <f t="shared" si="12"/>
        <v>22.54</v>
      </c>
      <c r="O322" s="19">
        <f t="shared" si="13"/>
        <v>21.849999999999998</v>
      </c>
      <c r="P322" s="19">
        <f t="shared" si="14"/>
        <v>21.619999999999997</v>
      </c>
    </row>
    <row r="323" spans="1:16" ht="108.6" customHeight="1" x14ac:dyDescent="0.25">
      <c r="A323" s="8" t="s">
        <v>150</v>
      </c>
      <c r="B323" s="8" t="s">
        <v>982</v>
      </c>
      <c r="C323" s="9"/>
      <c r="D323" s="10" t="s">
        <v>1022</v>
      </c>
      <c r="E323" s="11" t="s">
        <v>1023</v>
      </c>
      <c r="F323" s="12" t="s">
        <v>32</v>
      </c>
      <c r="G323" s="13"/>
      <c r="H323" s="14">
        <f>IFERROR(IF(M323 &gt; 0, IF(I5 &gt; 0, M323 * (1 - I5), M323), 0), 0)</f>
        <v>31</v>
      </c>
      <c r="I323" s="15">
        <v>24</v>
      </c>
      <c r="J323" s="14">
        <f>IFERROR(IF(AND(G323 &gt; 0, M323 &gt; 0), IF(I5 &gt; 0, G323 * I323 * M323 * (1 - I5), G323 * I323 * M323), 0), 0)</f>
        <v>0</v>
      </c>
      <c r="K323" s="16">
        <v>45820</v>
      </c>
      <c r="L323" s="17" t="s">
        <v>1024</v>
      </c>
      <c r="M323" s="18">
        <v>31</v>
      </c>
      <c r="N323" s="19">
        <f t="shared" si="12"/>
        <v>30.38</v>
      </c>
      <c r="O323" s="19">
        <f t="shared" si="13"/>
        <v>29.45</v>
      </c>
      <c r="P323" s="19">
        <f t="shared" si="14"/>
        <v>29.139999999999997</v>
      </c>
    </row>
    <row r="324" spans="1:16" ht="108.6" customHeight="1" x14ac:dyDescent="0.25">
      <c r="A324" s="8" t="s">
        <v>150</v>
      </c>
      <c r="B324" s="8" t="s">
        <v>982</v>
      </c>
      <c r="C324" s="9"/>
      <c r="D324" s="10" t="s">
        <v>1025</v>
      </c>
      <c r="E324" s="11" t="s">
        <v>1026</v>
      </c>
      <c r="F324" s="12" t="s">
        <v>32</v>
      </c>
      <c r="G324" s="13"/>
      <c r="H324" s="14">
        <f>IFERROR(IF(M324 &gt; 0, IF(I5 &gt; 0, M324 * (1 - I5), M324), 0), 0)</f>
        <v>31</v>
      </c>
      <c r="I324" s="15">
        <v>24</v>
      </c>
      <c r="J324" s="14">
        <f>IFERROR(IF(AND(G324 &gt; 0, M324 &gt; 0), IF(I5 &gt; 0, G324 * I324 * M324 * (1 - I5), G324 * I324 * M324), 0), 0)</f>
        <v>0</v>
      </c>
      <c r="K324" s="16">
        <v>45826</v>
      </c>
      <c r="L324" s="17" t="s">
        <v>1027</v>
      </c>
      <c r="M324" s="18">
        <v>31</v>
      </c>
      <c r="N324" s="19">
        <f t="shared" si="12"/>
        <v>30.38</v>
      </c>
      <c r="O324" s="19">
        <f t="shared" si="13"/>
        <v>29.45</v>
      </c>
      <c r="P324" s="19">
        <f t="shared" si="14"/>
        <v>29.139999999999997</v>
      </c>
    </row>
    <row r="325" spans="1:16" ht="108.6" customHeight="1" x14ac:dyDescent="0.25">
      <c r="A325" s="8" t="s">
        <v>150</v>
      </c>
      <c r="B325" s="8" t="s">
        <v>1028</v>
      </c>
      <c r="C325" s="9"/>
      <c r="D325" s="10" t="s">
        <v>1029</v>
      </c>
      <c r="E325" s="11" t="s">
        <v>1030</v>
      </c>
      <c r="F325" s="20" t="s">
        <v>36</v>
      </c>
      <c r="G325" s="13"/>
      <c r="H325" s="14">
        <f>IFERROR(IF(M325 &gt; 0, IF(I5 &gt; 0, M325 * (1 - I5), M325), 0), 0)</f>
        <v>13.5</v>
      </c>
      <c r="I325" s="15">
        <v>72</v>
      </c>
      <c r="J325" s="14">
        <f>IFERROR(IF(AND(G325 &gt; 0, M325 &gt; 0), IF(I5 &gt; 0, G325 * I325 * M325 * (1 - I5), G325 * I325 * M325), 0), 0)</f>
        <v>0</v>
      </c>
      <c r="K325" s="16">
        <v>46183</v>
      </c>
      <c r="L325" s="17" t="s">
        <v>1031</v>
      </c>
      <c r="M325" s="18">
        <v>13.5</v>
      </c>
      <c r="N325" s="19">
        <f t="shared" si="12"/>
        <v>13.23</v>
      </c>
      <c r="O325" s="19">
        <f t="shared" si="13"/>
        <v>12.824999999999999</v>
      </c>
      <c r="P325" s="19">
        <f t="shared" si="14"/>
        <v>12.69</v>
      </c>
    </row>
    <row r="326" spans="1:16" ht="108.6" customHeight="1" x14ac:dyDescent="0.25">
      <c r="A326" s="8" t="s">
        <v>150</v>
      </c>
      <c r="B326" s="8" t="s">
        <v>982</v>
      </c>
      <c r="C326" s="9"/>
      <c r="D326" s="10" t="s">
        <v>1032</v>
      </c>
      <c r="E326" s="11" t="s">
        <v>1033</v>
      </c>
      <c r="F326" s="20" t="s">
        <v>36</v>
      </c>
      <c r="G326" s="13"/>
      <c r="H326" s="14">
        <f>IFERROR(IF(M326 &gt; 0, IF(I5 &gt; 0, M326 * (1 - I5), M326), 0), 0)</f>
        <v>57</v>
      </c>
      <c r="I326" s="15">
        <v>12</v>
      </c>
      <c r="J326" s="14">
        <f>IFERROR(IF(AND(G326 &gt; 0, M326 &gt; 0), IF(I5 &gt; 0, G326 * I326 * M326 * (1 - I5), G326 * I326 * M326), 0), 0)</f>
        <v>0</v>
      </c>
      <c r="K326" s="16">
        <v>45950</v>
      </c>
      <c r="L326" s="17" t="s">
        <v>1034</v>
      </c>
      <c r="M326" s="18">
        <v>57</v>
      </c>
      <c r="N326" s="19">
        <f t="shared" si="12"/>
        <v>55.86</v>
      </c>
      <c r="O326" s="19">
        <f t="shared" si="13"/>
        <v>54.15</v>
      </c>
      <c r="P326" s="19">
        <f t="shared" si="14"/>
        <v>53.58</v>
      </c>
    </row>
    <row r="327" spans="1:16" ht="108.6" customHeight="1" x14ac:dyDescent="0.25">
      <c r="A327" s="8" t="s">
        <v>150</v>
      </c>
      <c r="B327" s="8" t="s">
        <v>982</v>
      </c>
      <c r="C327" s="9"/>
      <c r="D327" s="10" t="s">
        <v>1035</v>
      </c>
      <c r="E327" s="11" t="s">
        <v>1036</v>
      </c>
      <c r="F327" s="20" t="s">
        <v>36</v>
      </c>
      <c r="G327" s="13"/>
      <c r="H327" s="14">
        <f>IFERROR(IF(M327 &gt; 0, IF(I5 &gt; 0, M327 * (1 - I5), M327), 0), 0)</f>
        <v>57</v>
      </c>
      <c r="I327" s="15">
        <v>12</v>
      </c>
      <c r="J327" s="14">
        <f>IFERROR(IF(AND(G327 &gt; 0, M327 &gt; 0), IF(I5 &gt; 0, G327 * I327 * M327 * (1 - I5), G327 * I327 * M327), 0), 0)</f>
        <v>0</v>
      </c>
      <c r="K327" s="16">
        <v>45851</v>
      </c>
      <c r="L327" s="17" t="s">
        <v>1037</v>
      </c>
      <c r="M327" s="18">
        <v>57</v>
      </c>
      <c r="N327" s="19">
        <f t="shared" ref="N327:N390" si="15">IFERROR(IF(M327 &gt; 0, M327 * 0.98, 0), 0)</f>
        <v>55.86</v>
      </c>
      <c r="O327" s="19">
        <f t="shared" ref="O327:O390" si="16">IFERROR(IF(M327 &gt; 0, M327 * 0.95, 0), 0)</f>
        <v>54.15</v>
      </c>
      <c r="P327" s="19">
        <f t="shared" ref="P327:P390" si="17">IFERROR(IF(M327 &gt; 0, M327 * 0.94, 0), 0)</f>
        <v>53.58</v>
      </c>
    </row>
    <row r="328" spans="1:16" ht="108.6" customHeight="1" x14ac:dyDescent="0.25">
      <c r="A328" s="8" t="s">
        <v>150</v>
      </c>
      <c r="B328" s="8" t="s">
        <v>982</v>
      </c>
      <c r="C328" s="9"/>
      <c r="D328" s="10" t="s">
        <v>1038</v>
      </c>
      <c r="E328" s="11" t="s">
        <v>1039</v>
      </c>
      <c r="F328" s="20" t="s">
        <v>36</v>
      </c>
      <c r="G328" s="13"/>
      <c r="H328" s="14">
        <f>IFERROR(IF(M328 &gt; 0, IF(I5 &gt; 0, M328 * (1 - I5), M328), 0), 0)</f>
        <v>21</v>
      </c>
      <c r="I328" s="15">
        <v>60</v>
      </c>
      <c r="J328" s="14">
        <f>IFERROR(IF(AND(G328 &gt; 0, M328 &gt; 0), IF(I5 &gt; 0, G328 * I328 * M328 * (1 - I5), G328 * I328 * M328), 0), 0)</f>
        <v>0</v>
      </c>
      <c r="K328" s="16">
        <v>45946</v>
      </c>
      <c r="L328" s="17" t="s">
        <v>1040</v>
      </c>
      <c r="M328" s="18">
        <v>21</v>
      </c>
      <c r="N328" s="19">
        <f t="shared" si="15"/>
        <v>20.58</v>
      </c>
      <c r="O328" s="19">
        <f t="shared" si="16"/>
        <v>19.95</v>
      </c>
      <c r="P328" s="19">
        <f t="shared" si="17"/>
        <v>19.739999999999998</v>
      </c>
    </row>
    <row r="329" spans="1:16" ht="108.6" customHeight="1" x14ac:dyDescent="0.25">
      <c r="A329" s="8" t="s">
        <v>150</v>
      </c>
      <c r="B329" s="8" t="s">
        <v>982</v>
      </c>
      <c r="C329" s="9"/>
      <c r="D329" s="10" t="s">
        <v>1041</v>
      </c>
      <c r="E329" s="11" t="s">
        <v>1042</v>
      </c>
      <c r="F329" s="20" t="s">
        <v>36</v>
      </c>
      <c r="G329" s="13"/>
      <c r="H329" s="14">
        <f>IFERROR(IF(M329 &gt; 0, IF(I5 &gt; 0, M329 * (1 - I5), M329), 0), 0)</f>
        <v>21</v>
      </c>
      <c r="I329" s="15">
        <v>60</v>
      </c>
      <c r="J329" s="14">
        <f>IFERROR(IF(AND(G329 &gt; 0, M329 &gt; 0), IF(I5 &gt; 0, G329 * I329 * M329 * (1 - I5), G329 * I329 * M329), 0), 0)</f>
        <v>0</v>
      </c>
      <c r="K329" s="16">
        <v>45948</v>
      </c>
      <c r="L329" s="17" t="s">
        <v>1043</v>
      </c>
      <c r="M329" s="18">
        <v>21</v>
      </c>
      <c r="N329" s="19">
        <f t="shared" si="15"/>
        <v>20.58</v>
      </c>
      <c r="O329" s="19">
        <f t="shared" si="16"/>
        <v>19.95</v>
      </c>
      <c r="P329" s="19">
        <f t="shared" si="17"/>
        <v>19.739999999999998</v>
      </c>
    </row>
    <row r="330" spans="1:16" ht="108.6" customHeight="1" x14ac:dyDescent="0.25">
      <c r="A330" s="8" t="s">
        <v>150</v>
      </c>
      <c r="B330" s="8" t="s">
        <v>982</v>
      </c>
      <c r="C330" s="9"/>
      <c r="D330" s="10" t="s">
        <v>1044</v>
      </c>
      <c r="E330" s="11" t="s">
        <v>1045</v>
      </c>
      <c r="F330" s="20" t="s">
        <v>36</v>
      </c>
      <c r="G330" s="13"/>
      <c r="H330" s="14">
        <f>IFERROR(IF(M330 &gt; 0, IF(I5 &gt; 0, M330 * (1 - I5), M330), 0), 0)</f>
        <v>21</v>
      </c>
      <c r="I330" s="15">
        <v>60</v>
      </c>
      <c r="J330" s="14">
        <f>IFERROR(IF(AND(G330 &gt; 0, M330 &gt; 0), IF(I5 &gt; 0, G330 * I330 * M330 * (1 - I5), G330 * I330 * M330), 0), 0)</f>
        <v>0</v>
      </c>
      <c r="K330" s="16">
        <v>45943</v>
      </c>
      <c r="L330" s="17" t="s">
        <v>1046</v>
      </c>
      <c r="M330" s="18">
        <v>21</v>
      </c>
      <c r="N330" s="19">
        <f t="shared" si="15"/>
        <v>20.58</v>
      </c>
      <c r="O330" s="19">
        <f t="shared" si="16"/>
        <v>19.95</v>
      </c>
      <c r="P330" s="19">
        <f t="shared" si="17"/>
        <v>19.739999999999998</v>
      </c>
    </row>
    <row r="331" spans="1:16" ht="108.6" customHeight="1" x14ac:dyDescent="0.25">
      <c r="A331" s="8" t="s">
        <v>150</v>
      </c>
      <c r="B331" s="8" t="s">
        <v>982</v>
      </c>
      <c r="C331" s="9"/>
      <c r="D331" s="10" t="s">
        <v>1047</v>
      </c>
      <c r="E331" s="11" t="s">
        <v>1048</v>
      </c>
      <c r="F331" s="20" t="s">
        <v>36</v>
      </c>
      <c r="G331" s="13"/>
      <c r="H331" s="14">
        <f>IFERROR(IF(M331 &gt; 0, IF(I5 &gt; 0, M331 * (1 - I5), M331), 0), 0)</f>
        <v>21</v>
      </c>
      <c r="I331" s="15">
        <v>60</v>
      </c>
      <c r="J331" s="14">
        <f>IFERROR(IF(AND(G331 &gt; 0, M331 &gt; 0), IF(I5 &gt; 0, G331 * I331 * M331 * (1 - I5), G331 * I331 * M331), 0), 0)</f>
        <v>0</v>
      </c>
      <c r="K331" s="16">
        <v>45743</v>
      </c>
      <c r="L331" s="17" t="s">
        <v>1049</v>
      </c>
      <c r="M331" s="18">
        <v>21</v>
      </c>
      <c r="N331" s="19">
        <f t="shared" si="15"/>
        <v>20.58</v>
      </c>
      <c r="O331" s="19">
        <f t="shared" si="16"/>
        <v>19.95</v>
      </c>
      <c r="P331" s="19">
        <f t="shared" si="17"/>
        <v>19.739999999999998</v>
      </c>
    </row>
    <row r="332" spans="1:16" ht="108.6" customHeight="1" x14ac:dyDescent="0.25">
      <c r="A332" s="8" t="s">
        <v>627</v>
      </c>
      <c r="B332" s="8" t="s">
        <v>1050</v>
      </c>
      <c r="C332" s="9"/>
      <c r="D332" s="10" t="s">
        <v>1051</v>
      </c>
      <c r="E332" s="11" t="s">
        <v>1052</v>
      </c>
      <c r="F332" s="20" t="s">
        <v>36</v>
      </c>
      <c r="G332" s="13"/>
      <c r="H332" s="14">
        <f>IFERROR(IF(M332 &gt; 0, IF(I5 &gt; 0, M332 * (1 - I5), M332), 0), 0)</f>
        <v>209</v>
      </c>
      <c r="I332" s="15">
        <v>20</v>
      </c>
      <c r="J332" s="14">
        <f>IFERROR(IF(AND(G332 &gt; 0, M332 &gt; 0), IF(I5 &gt; 0, G332 * I332 * M332 * (1 - I5), G332 * I332 * M332), 0), 0)</f>
        <v>0</v>
      </c>
      <c r="K332" s="16">
        <v>45850</v>
      </c>
      <c r="L332" s="17" t="s">
        <v>1053</v>
      </c>
      <c r="M332" s="18">
        <v>209</v>
      </c>
      <c r="N332" s="19">
        <f t="shared" si="15"/>
        <v>204.82</v>
      </c>
      <c r="O332" s="19">
        <f t="shared" si="16"/>
        <v>198.54999999999998</v>
      </c>
      <c r="P332" s="19">
        <f t="shared" si="17"/>
        <v>196.45999999999998</v>
      </c>
    </row>
    <row r="333" spans="1:16" ht="108.6" customHeight="1" x14ac:dyDescent="0.25">
      <c r="A333" s="8" t="s">
        <v>627</v>
      </c>
      <c r="B333" s="8" t="s">
        <v>1050</v>
      </c>
      <c r="C333" s="9"/>
      <c r="D333" s="10" t="s">
        <v>1054</v>
      </c>
      <c r="E333" s="11" t="s">
        <v>1055</v>
      </c>
      <c r="F333" s="20" t="s">
        <v>36</v>
      </c>
      <c r="G333" s="13"/>
      <c r="H333" s="14">
        <f>IFERROR(IF(M333 &gt; 0, IF(I5 &gt; 0, M333 * (1 - I5), M333), 0), 0)</f>
        <v>209</v>
      </c>
      <c r="I333" s="15">
        <v>20</v>
      </c>
      <c r="J333" s="14">
        <f>IFERROR(IF(AND(G333 &gt; 0, M333 &gt; 0), IF(I5 &gt; 0, G333 * I333 * M333 * (1 - I5), G333 * I333 * M333), 0), 0)</f>
        <v>0</v>
      </c>
      <c r="K333" s="16">
        <v>45988</v>
      </c>
      <c r="L333" s="17" t="s">
        <v>1056</v>
      </c>
      <c r="M333" s="18">
        <v>209</v>
      </c>
      <c r="N333" s="19">
        <f t="shared" si="15"/>
        <v>204.82</v>
      </c>
      <c r="O333" s="19">
        <f t="shared" si="16"/>
        <v>198.54999999999998</v>
      </c>
      <c r="P333" s="19">
        <f t="shared" si="17"/>
        <v>196.45999999999998</v>
      </c>
    </row>
    <row r="334" spans="1:16" ht="108.6" customHeight="1" x14ac:dyDescent="0.25">
      <c r="A334" s="8" t="s">
        <v>627</v>
      </c>
      <c r="B334" s="8" t="s">
        <v>1050</v>
      </c>
      <c r="C334" s="9"/>
      <c r="D334" s="10" t="s">
        <v>1057</v>
      </c>
      <c r="E334" s="11" t="s">
        <v>1058</v>
      </c>
      <c r="F334" s="20" t="s">
        <v>36</v>
      </c>
      <c r="G334" s="13"/>
      <c r="H334" s="14">
        <f>IFERROR(IF(M334 &gt; 0, IF(I5 &gt; 0, M334 * (1 - I5), M334), 0), 0)</f>
        <v>209</v>
      </c>
      <c r="I334" s="15">
        <v>20</v>
      </c>
      <c r="J334" s="14">
        <f>IFERROR(IF(AND(G334 &gt; 0, M334 &gt; 0), IF(I5 &gt; 0, G334 * I334 * M334 * (1 - I5), G334 * I334 * M334), 0), 0)</f>
        <v>0</v>
      </c>
      <c r="K334" s="16">
        <v>45919</v>
      </c>
      <c r="L334" s="17" t="s">
        <v>1059</v>
      </c>
      <c r="M334" s="18">
        <v>209</v>
      </c>
      <c r="N334" s="19">
        <f t="shared" si="15"/>
        <v>204.82</v>
      </c>
      <c r="O334" s="19">
        <f t="shared" si="16"/>
        <v>198.54999999999998</v>
      </c>
      <c r="P334" s="19">
        <f t="shared" si="17"/>
        <v>196.45999999999998</v>
      </c>
    </row>
    <row r="335" spans="1:16" ht="108.6" customHeight="1" x14ac:dyDescent="0.25">
      <c r="A335" s="8" t="s">
        <v>627</v>
      </c>
      <c r="B335" s="8" t="s">
        <v>1050</v>
      </c>
      <c r="C335" s="9"/>
      <c r="D335" s="10" t="s">
        <v>1060</v>
      </c>
      <c r="E335" s="11" t="s">
        <v>1061</v>
      </c>
      <c r="F335" s="20" t="s">
        <v>36</v>
      </c>
      <c r="G335" s="13"/>
      <c r="H335" s="14">
        <f>IFERROR(IF(M335 &gt; 0, IF(I5 &gt; 0, M335 * (1 - I5), M335), 0), 0)</f>
        <v>209</v>
      </c>
      <c r="I335" s="15">
        <v>20</v>
      </c>
      <c r="J335" s="14">
        <f>IFERROR(IF(AND(G335 &gt; 0, M335 &gt; 0), IF(I5 &gt; 0, G335 * I335 * M335 * (1 - I5), G335 * I335 * M335), 0), 0)</f>
        <v>0</v>
      </c>
      <c r="K335" s="16">
        <v>45768</v>
      </c>
      <c r="L335" s="17" t="s">
        <v>1062</v>
      </c>
      <c r="M335" s="18">
        <v>209</v>
      </c>
      <c r="N335" s="19">
        <f t="shared" si="15"/>
        <v>204.82</v>
      </c>
      <c r="O335" s="19">
        <f t="shared" si="16"/>
        <v>198.54999999999998</v>
      </c>
      <c r="P335" s="19">
        <f t="shared" si="17"/>
        <v>196.45999999999998</v>
      </c>
    </row>
    <row r="336" spans="1:16" ht="108.6" customHeight="1" x14ac:dyDescent="0.25">
      <c r="A336" s="8" t="s">
        <v>627</v>
      </c>
      <c r="B336" s="8" t="s">
        <v>1050</v>
      </c>
      <c r="C336" s="9"/>
      <c r="D336" s="10" t="s">
        <v>1063</v>
      </c>
      <c r="E336" s="11" t="s">
        <v>1064</v>
      </c>
      <c r="F336" s="20" t="s">
        <v>36</v>
      </c>
      <c r="G336" s="13"/>
      <c r="H336" s="14">
        <f>IFERROR(IF(M336 &gt; 0, IF(I5 &gt; 0, M336 * (1 - I5), M336), 0), 0)</f>
        <v>209</v>
      </c>
      <c r="I336" s="15">
        <v>20</v>
      </c>
      <c r="J336" s="14">
        <f>IFERROR(IF(AND(G336 &gt; 0, M336 &gt; 0), IF(I5 &gt; 0, G336 * I336 * M336 * (1 - I5), G336 * I336 * M336), 0), 0)</f>
        <v>0</v>
      </c>
      <c r="K336" s="16">
        <v>45731</v>
      </c>
      <c r="L336" s="17" t="s">
        <v>1065</v>
      </c>
      <c r="M336" s="18">
        <v>209</v>
      </c>
      <c r="N336" s="19">
        <f t="shared" si="15"/>
        <v>204.82</v>
      </c>
      <c r="O336" s="19">
        <f t="shared" si="16"/>
        <v>198.54999999999998</v>
      </c>
      <c r="P336" s="19">
        <f t="shared" si="17"/>
        <v>196.45999999999998</v>
      </c>
    </row>
    <row r="337" spans="1:16" ht="108.6" customHeight="1" x14ac:dyDescent="0.25">
      <c r="A337" s="8" t="s">
        <v>627</v>
      </c>
      <c r="B337" s="8" t="s">
        <v>1050</v>
      </c>
      <c r="C337" s="9"/>
      <c r="D337" s="10" t="s">
        <v>1066</v>
      </c>
      <c r="E337" s="11" t="s">
        <v>1067</v>
      </c>
      <c r="F337" s="20" t="s">
        <v>36</v>
      </c>
      <c r="G337" s="13"/>
      <c r="H337" s="14">
        <f>IFERROR(IF(M337 &gt; 0, IF(I5 &gt; 0, M337 * (1 - I5), M337), 0), 0)</f>
        <v>209</v>
      </c>
      <c r="I337" s="15">
        <v>20</v>
      </c>
      <c r="J337" s="14">
        <f>IFERROR(IF(AND(G337 &gt; 0, M337 &gt; 0), IF(I5 &gt; 0, G337 * I337 * M337 * (1 - I5), G337 * I337 * M337), 0), 0)</f>
        <v>0</v>
      </c>
      <c r="K337" s="16">
        <v>45945</v>
      </c>
      <c r="L337" s="17" t="s">
        <v>1068</v>
      </c>
      <c r="M337" s="18">
        <v>209</v>
      </c>
      <c r="N337" s="19">
        <f t="shared" si="15"/>
        <v>204.82</v>
      </c>
      <c r="O337" s="19">
        <f t="shared" si="16"/>
        <v>198.54999999999998</v>
      </c>
      <c r="P337" s="19">
        <f t="shared" si="17"/>
        <v>196.45999999999998</v>
      </c>
    </row>
    <row r="338" spans="1:16" ht="108.6" customHeight="1" x14ac:dyDescent="0.25">
      <c r="A338" s="8" t="s">
        <v>627</v>
      </c>
      <c r="B338" s="8" t="s">
        <v>1050</v>
      </c>
      <c r="C338" s="9"/>
      <c r="D338" s="10" t="s">
        <v>1069</v>
      </c>
      <c r="E338" s="11" t="s">
        <v>1070</v>
      </c>
      <c r="F338" s="20" t="s">
        <v>36</v>
      </c>
      <c r="G338" s="13"/>
      <c r="H338" s="14">
        <f>IFERROR(IF(M338 &gt; 0, IF(I5 &gt; 0, M338 * (1 - I5), M338), 0), 0)</f>
        <v>209</v>
      </c>
      <c r="I338" s="15">
        <v>20</v>
      </c>
      <c r="J338" s="14">
        <f>IFERROR(IF(AND(G338 &gt; 0, M338 &gt; 0), IF(I5 &gt; 0, G338 * I338 * M338 * (1 - I5), G338 * I338 * M338), 0), 0)</f>
        <v>0</v>
      </c>
      <c r="K338" s="16">
        <v>46015</v>
      </c>
      <c r="L338" s="17" t="s">
        <v>1071</v>
      </c>
      <c r="M338" s="18">
        <v>209</v>
      </c>
      <c r="N338" s="19">
        <f t="shared" si="15"/>
        <v>204.82</v>
      </c>
      <c r="O338" s="19">
        <f t="shared" si="16"/>
        <v>198.54999999999998</v>
      </c>
      <c r="P338" s="19">
        <f t="shared" si="17"/>
        <v>196.45999999999998</v>
      </c>
    </row>
    <row r="339" spans="1:16" ht="108.6" customHeight="1" x14ac:dyDescent="0.25">
      <c r="A339" s="8" t="s">
        <v>627</v>
      </c>
      <c r="B339" s="8" t="s">
        <v>1050</v>
      </c>
      <c r="C339" s="9"/>
      <c r="D339" s="10" t="s">
        <v>1072</v>
      </c>
      <c r="E339" s="11" t="s">
        <v>1073</v>
      </c>
      <c r="F339" s="20" t="s">
        <v>36</v>
      </c>
      <c r="G339" s="13"/>
      <c r="H339" s="14">
        <f>IFERROR(IF(M339 &gt; 0, IF(I5 &gt; 0, M339 * (1 - I5), M339), 0), 0)</f>
        <v>209</v>
      </c>
      <c r="I339" s="15">
        <v>20</v>
      </c>
      <c r="J339" s="14">
        <f>IFERROR(IF(AND(G339 &gt; 0, M339 &gt; 0), IF(I5 &gt; 0, G339 * I339 * M339 * (1 - I5), G339 * I339 * M339), 0), 0)</f>
        <v>0</v>
      </c>
      <c r="K339" s="16">
        <v>45958</v>
      </c>
      <c r="L339" s="17" t="s">
        <v>1074</v>
      </c>
      <c r="M339" s="18">
        <v>209</v>
      </c>
      <c r="N339" s="19">
        <f t="shared" si="15"/>
        <v>204.82</v>
      </c>
      <c r="O339" s="19">
        <f t="shared" si="16"/>
        <v>198.54999999999998</v>
      </c>
      <c r="P339" s="19">
        <f t="shared" si="17"/>
        <v>196.45999999999998</v>
      </c>
    </row>
    <row r="340" spans="1:16" ht="108.6" customHeight="1" x14ac:dyDescent="0.25">
      <c r="A340" s="8" t="s">
        <v>627</v>
      </c>
      <c r="B340" s="8" t="s">
        <v>1050</v>
      </c>
      <c r="C340" s="9"/>
      <c r="D340" s="10" t="s">
        <v>1075</v>
      </c>
      <c r="E340" s="11" t="s">
        <v>1076</v>
      </c>
      <c r="F340" s="20" t="s">
        <v>36</v>
      </c>
      <c r="G340" s="13"/>
      <c r="H340" s="14">
        <f>IFERROR(IF(M340 &gt; 0, IF(I5 &gt; 0, M340 * (1 - I5), M340), 0), 0)</f>
        <v>209</v>
      </c>
      <c r="I340" s="15">
        <v>20</v>
      </c>
      <c r="J340" s="14">
        <f>IFERROR(IF(AND(G340 &gt; 0, M340 &gt; 0), IF(I5 &gt; 0, G340 * I340 * M340 * (1 - I5), G340 * I340 * M340), 0), 0)</f>
        <v>0</v>
      </c>
      <c r="K340" s="16">
        <v>45987</v>
      </c>
      <c r="L340" s="17" t="s">
        <v>1077</v>
      </c>
      <c r="M340" s="18">
        <v>209</v>
      </c>
      <c r="N340" s="19">
        <f t="shared" si="15"/>
        <v>204.82</v>
      </c>
      <c r="O340" s="19">
        <f t="shared" si="16"/>
        <v>198.54999999999998</v>
      </c>
      <c r="P340" s="19">
        <f t="shared" si="17"/>
        <v>196.45999999999998</v>
      </c>
    </row>
    <row r="341" spans="1:16" ht="108.6" customHeight="1" x14ac:dyDescent="0.25">
      <c r="A341" s="8" t="s">
        <v>627</v>
      </c>
      <c r="B341" s="8" t="s">
        <v>1050</v>
      </c>
      <c r="C341" s="9"/>
      <c r="D341" s="10" t="s">
        <v>1078</v>
      </c>
      <c r="E341" s="11" t="s">
        <v>1079</v>
      </c>
      <c r="F341" s="20" t="s">
        <v>36</v>
      </c>
      <c r="G341" s="13"/>
      <c r="H341" s="14">
        <f>IFERROR(IF(M341 &gt; 0, IF(I5 &gt; 0, M341 * (1 - I5), M341), 0), 0)</f>
        <v>209</v>
      </c>
      <c r="I341" s="15">
        <v>20</v>
      </c>
      <c r="J341" s="14">
        <f>IFERROR(IF(AND(G341 &gt; 0, M341 &gt; 0), IF(I5 &gt; 0, G341 * I341 * M341 * (1 - I5), G341 * I341 * M341), 0), 0)</f>
        <v>0</v>
      </c>
      <c r="K341" s="16">
        <v>45715</v>
      </c>
      <c r="L341" s="17" t="s">
        <v>1080</v>
      </c>
      <c r="M341" s="18">
        <v>209</v>
      </c>
      <c r="N341" s="19">
        <f t="shared" si="15"/>
        <v>204.82</v>
      </c>
      <c r="O341" s="19">
        <f t="shared" si="16"/>
        <v>198.54999999999998</v>
      </c>
      <c r="P341" s="19">
        <f t="shared" si="17"/>
        <v>196.45999999999998</v>
      </c>
    </row>
    <row r="342" spans="1:16" ht="108.6" customHeight="1" x14ac:dyDescent="0.25">
      <c r="A342" s="8" t="s">
        <v>184</v>
      </c>
      <c r="B342" s="8" t="s">
        <v>1081</v>
      </c>
      <c r="C342" s="9"/>
      <c r="D342" s="10" t="s">
        <v>1082</v>
      </c>
      <c r="E342" s="11" t="s">
        <v>1083</v>
      </c>
      <c r="F342" s="12" t="s">
        <v>32</v>
      </c>
      <c r="G342" s="13"/>
      <c r="H342" s="14">
        <f>IFERROR(IF(M342 &gt; 0, IF(I5 &gt; 0, M342 * (1 - I5), M342), 0), 0)</f>
        <v>270</v>
      </c>
      <c r="I342" s="15">
        <v>8</v>
      </c>
      <c r="J342" s="14">
        <f>IFERROR(IF(AND(G342 &gt; 0, M342 &gt; 0), IF(I5 &gt; 0, G342 * I342 * M342 * (1 - I5), G342 * I342 * M342), 0), 0)</f>
        <v>0</v>
      </c>
      <c r="K342" s="16">
        <v>45744</v>
      </c>
      <c r="L342" s="17" t="s">
        <v>1084</v>
      </c>
      <c r="M342" s="18">
        <v>270</v>
      </c>
      <c r="N342" s="19">
        <f t="shared" si="15"/>
        <v>264.60000000000002</v>
      </c>
      <c r="O342" s="19">
        <f t="shared" si="16"/>
        <v>256.5</v>
      </c>
      <c r="P342" s="19">
        <f t="shared" si="17"/>
        <v>253.79999999999998</v>
      </c>
    </row>
    <row r="343" spans="1:16" ht="108.6" customHeight="1" x14ac:dyDescent="0.25">
      <c r="A343" s="8" t="s">
        <v>184</v>
      </c>
      <c r="B343" s="8" t="s">
        <v>1081</v>
      </c>
      <c r="C343" s="9"/>
      <c r="D343" s="10" t="s">
        <v>1085</v>
      </c>
      <c r="E343" s="11" t="s">
        <v>1086</v>
      </c>
      <c r="F343" s="12" t="s">
        <v>32</v>
      </c>
      <c r="G343" s="13"/>
      <c r="H343" s="14">
        <f>IFERROR(IF(M343 &gt; 0, IF(I5 &gt; 0, M343 * (1 - I5), M343), 0), 0)</f>
        <v>270</v>
      </c>
      <c r="I343" s="15">
        <v>8</v>
      </c>
      <c r="J343" s="14">
        <f>IFERROR(IF(AND(G343 &gt; 0, M343 &gt; 0), IF(I5 &gt; 0, G343 * I343 * M343 * (1 - I5), G343 * I343 * M343), 0), 0)</f>
        <v>0</v>
      </c>
      <c r="K343" s="16">
        <v>45694</v>
      </c>
      <c r="L343" s="17" t="s">
        <v>1087</v>
      </c>
      <c r="M343" s="18">
        <v>270</v>
      </c>
      <c r="N343" s="19">
        <f t="shared" si="15"/>
        <v>264.60000000000002</v>
      </c>
      <c r="O343" s="19">
        <f t="shared" si="16"/>
        <v>256.5</v>
      </c>
      <c r="P343" s="19">
        <f t="shared" si="17"/>
        <v>253.79999999999998</v>
      </c>
    </row>
    <row r="344" spans="1:16" ht="108.6" customHeight="1" x14ac:dyDescent="0.25">
      <c r="A344" s="8" t="s">
        <v>184</v>
      </c>
      <c r="B344" s="8" t="s">
        <v>1088</v>
      </c>
      <c r="C344" s="9"/>
      <c r="D344" s="10" t="s">
        <v>1089</v>
      </c>
      <c r="E344" s="11" t="s">
        <v>1090</v>
      </c>
      <c r="F344" s="20" t="s">
        <v>36</v>
      </c>
      <c r="G344" s="13"/>
      <c r="H344" s="21">
        <f>IFERROR(IF(M344 &gt; 0, IF(I5 &gt; 0, M344 * (1 - I5), M344), 0), 0)</f>
        <v>240</v>
      </c>
      <c r="I344" s="22">
        <v>8</v>
      </c>
      <c r="J344" s="21">
        <f>IFERROR(IF(AND(G344 &gt; 0, M344 &gt; 0), IF(I5 &gt; 0, G344 * I344 * M344 * (1 - I5), G344 * I344 * M344), 0), 0)</f>
        <v>0</v>
      </c>
      <c r="K344" s="23">
        <v>45735</v>
      </c>
      <c r="L344" s="17" t="s">
        <v>1091</v>
      </c>
      <c r="M344" s="18">
        <v>240</v>
      </c>
      <c r="N344" s="19">
        <f t="shared" si="15"/>
        <v>235.2</v>
      </c>
      <c r="O344" s="19">
        <f t="shared" si="16"/>
        <v>228</v>
      </c>
      <c r="P344" s="19">
        <f t="shared" si="17"/>
        <v>225.6</v>
      </c>
    </row>
    <row r="345" spans="1:16" ht="108.6" customHeight="1" x14ac:dyDescent="0.25">
      <c r="A345" s="8" t="s">
        <v>184</v>
      </c>
      <c r="B345" s="8" t="s">
        <v>173</v>
      </c>
      <c r="C345" s="9"/>
      <c r="D345" s="10" t="s">
        <v>1092</v>
      </c>
      <c r="E345" s="11" t="s">
        <v>1093</v>
      </c>
      <c r="F345" s="20" t="s">
        <v>36</v>
      </c>
      <c r="G345" s="13"/>
      <c r="H345" s="21">
        <f>IFERROR(IF(M345 &gt; 0, IF(I5 &gt; 0, M345 * (1 - I5), M345), 0), 0)</f>
        <v>240</v>
      </c>
      <c r="I345" s="22">
        <v>8</v>
      </c>
      <c r="J345" s="21">
        <f>IFERROR(IF(AND(G345 &gt; 0, M345 &gt; 0), IF(I5 &gt; 0, G345 * I345 * M345 * (1 - I5), G345 * I345 * M345), 0), 0)</f>
        <v>0</v>
      </c>
      <c r="K345" s="23">
        <v>45721</v>
      </c>
      <c r="L345" s="17" t="s">
        <v>1094</v>
      </c>
      <c r="M345" s="18">
        <v>240</v>
      </c>
      <c r="N345" s="19">
        <f t="shared" si="15"/>
        <v>235.2</v>
      </c>
      <c r="O345" s="19">
        <f t="shared" si="16"/>
        <v>228</v>
      </c>
      <c r="P345" s="19">
        <f t="shared" si="17"/>
        <v>225.6</v>
      </c>
    </row>
    <row r="346" spans="1:16" ht="108.6" customHeight="1" x14ac:dyDescent="0.25">
      <c r="A346" s="8" t="s">
        <v>184</v>
      </c>
      <c r="B346" s="8" t="s">
        <v>1095</v>
      </c>
      <c r="C346" s="9"/>
      <c r="D346" s="10" t="s">
        <v>1096</v>
      </c>
      <c r="E346" s="11" t="s">
        <v>1097</v>
      </c>
      <c r="F346" s="20" t="s">
        <v>36</v>
      </c>
      <c r="G346" s="13"/>
      <c r="H346" s="21">
        <f>IFERROR(IF(M346 &gt; 0, IF(I5 &gt; 0, M346 * (1 - I5), M346), 0), 0)</f>
        <v>240</v>
      </c>
      <c r="I346" s="22">
        <v>8</v>
      </c>
      <c r="J346" s="21">
        <f>IFERROR(IF(AND(G346 &gt; 0, M346 &gt; 0), IF(I5 &gt; 0, G346 * I346 * M346 * (1 - I5), G346 * I346 * M346), 0), 0)</f>
        <v>0</v>
      </c>
      <c r="K346" s="23">
        <v>45733</v>
      </c>
      <c r="L346" s="17" t="s">
        <v>1098</v>
      </c>
      <c r="M346" s="18">
        <v>240</v>
      </c>
      <c r="N346" s="19">
        <f t="shared" si="15"/>
        <v>235.2</v>
      </c>
      <c r="O346" s="19">
        <f t="shared" si="16"/>
        <v>228</v>
      </c>
      <c r="P346" s="19">
        <f t="shared" si="17"/>
        <v>225.6</v>
      </c>
    </row>
    <row r="347" spans="1:16" ht="108.6" customHeight="1" x14ac:dyDescent="0.25">
      <c r="A347" s="8" t="s">
        <v>184</v>
      </c>
      <c r="B347" s="8" t="s">
        <v>1099</v>
      </c>
      <c r="C347" s="9"/>
      <c r="D347" s="10" t="s">
        <v>1100</v>
      </c>
      <c r="E347" s="11" t="s">
        <v>1101</v>
      </c>
      <c r="F347" s="12" t="s">
        <v>32</v>
      </c>
      <c r="G347" s="13"/>
      <c r="H347" s="14">
        <f>IFERROR(IF(M347 &gt; 0, IF(I5 &gt; 0, M347 * (1 - I5), M347), 0), 0)</f>
        <v>270</v>
      </c>
      <c r="I347" s="15">
        <v>8</v>
      </c>
      <c r="J347" s="14">
        <f>IFERROR(IF(AND(G347 &gt; 0, M347 &gt; 0), IF(I5 &gt; 0, G347 * I347 * M347 * (1 - I5), G347 * I347 * M347), 0), 0)</f>
        <v>0</v>
      </c>
      <c r="K347" s="16">
        <v>45695</v>
      </c>
      <c r="L347" s="17" t="s">
        <v>1102</v>
      </c>
      <c r="M347" s="18">
        <v>270</v>
      </c>
      <c r="N347" s="19">
        <f t="shared" si="15"/>
        <v>264.60000000000002</v>
      </c>
      <c r="O347" s="19">
        <f t="shared" si="16"/>
        <v>256.5</v>
      </c>
      <c r="P347" s="19">
        <f t="shared" si="17"/>
        <v>253.79999999999998</v>
      </c>
    </row>
    <row r="348" spans="1:16" ht="108.6" customHeight="1" x14ac:dyDescent="0.25">
      <c r="A348" s="8" t="s">
        <v>184</v>
      </c>
      <c r="B348" s="8" t="s">
        <v>1103</v>
      </c>
      <c r="C348" s="9"/>
      <c r="D348" s="10" t="s">
        <v>1104</v>
      </c>
      <c r="E348" s="11" t="s">
        <v>1105</v>
      </c>
      <c r="F348" s="12" t="s">
        <v>32</v>
      </c>
      <c r="G348" s="13"/>
      <c r="H348" s="14">
        <f>IFERROR(IF(M348 &gt; 0, IF(I5 &gt; 0, M348 * (1 - I5), M348), 0), 0)</f>
        <v>270</v>
      </c>
      <c r="I348" s="15">
        <v>8</v>
      </c>
      <c r="J348" s="14">
        <f>IFERROR(IF(AND(G348 &gt; 0, M348 &gt; 0), IF(I5 &gt; 0, G348 * I348 * M348 * (1 - I5), G348 * I348 * M348), 0), 0)</f>
        <v>0</v>
      </c>
      <c r="K348" s="16">
        <v>45734</v>
      </c>
      <c r="L348" s="17" t="s">
        <v>1106</v>
      </c>
      <c r="M348" s="18">
        <v>270</v>
      </c>
      <c r="N348" s="19">
        <f t="shared" si="15"/>
        <v>264.60000000000002</v>
      </c>
      <c r="O348" s="19">
        <f t="shared" si="16"/>
        <v>256.5</v>
      </c>
      <c r="P348" s="19">
        <f t="shared" si="17"/>
        <v>253.79999999999998</v>
      </c>
    </row>
    <row r="349" spans="1:16" ht="108.6" customHeight="1" x14ac:dyDescent="0.25">
      <c r="A349" s="8" t="s">
        <v>1107</v>
      </c>
      <c r="B349" s="8" t="s">
        <v>1108</v>
      </c>
      <c r="C349" s="9"/>
      <c r="D349" s="10" t="s">
        <v>1109</v>
      </c>
      <c r="E349" s="11" t="s">
        <v>1110</v>
      </c>
      <c r="F349" s="20" t="s">
        <v>36</v>
      </c>
      <c r="G349" s="13"/>
      <c r="H349" s="21">
        <f>IFERROR(IF(M349 &gt; 0, IF(I5 &gt; 0, M349 * (1 - I5), M349), 0), 0)</f>
        <v>49</v>
      </c>
      <c r="I349" s="22">
        <v>24</v>
      </c>
      <c r="J349" s="21">
        <f>IFERROR(IF(AND(G349 &gt; 0, M349 &gt; 0), IF(I5 &gt; 0, G349 * I349 * M349 * (1 - I5), G349 * I349 * M349), 0), 0)</f>
        <v>0</v>
      </c>
      <c r="K349" s="23">
        <v>45945</v>
      </c>
      <c r="L349" s="17" t="s">
        <v>1111</v>
      </c>
      <c r="M349" s="18">
        <v>49</v>
      </c>
      <c r="N349" s="19">
        <f t="shared" si="15"/>
        <v>48.019999999999996</v>
      </c>
      <c r="O349" s="19">
        <f t="shared" si="16"/>
        <v>46.55</v>
      </c>
      <c r="P349" s="19">
        <f t="shared" si="17"/>
        <v>46.059999999999995</v>
      </c>
    </row>
    <row r="350" spans="1:16" ht="108.6" customHeight="1" x14ac:dyDescent="0.25">
      <c r="A350" s="8" t="s">
        <v>314</v>
      </c>
      <c r="B350" s="8" t="s">
        <v>1112</v>
      </c>
      <c r="C350" s="9"/>
      <c r="D350" s="10" t="s">
        <v>1113</v>
      </c>
      <c r="E350" s="11" t="s">
        <v>1114</v>
      </c>
      <c r="F350" s="20" t="s">
        <v>36</v>
      </c>
      <c r="G350" s="13"/>
      <c r="H350" s="14">
        <f>IFERROR(IF(M350 &gt; 0, IF(I5 &gt; 0, M350 * (1 - I5), M350), 0), 0)</f>
        <v>146</v>
      </c>
      <c r="I350" s="15">
        <v>12</v>
      </c>
      <c r="J350" s="14">
        <f>IFERROR(IF(AND(G350 &gt; 0, M350 &gt; 0), IF(I5 &gt; 0, G350 * I350 * M350 * (1 - I5), G350 * I350 * M350), 0), 0)</f>
        <v>0</v>
      </c>
      <c r="K350" s="16">
        <v>45677</v>
      </c>
      <c r="L350" s="17" t="s">
        <v>1115</v>
      </c>
      <c r="M350" s="18">
        <v>146</v>
      </c>
      <c r="N350" s="19">
        <f t="shared" si="15"/>
        <v>143.07999999999998</v>
      </c>
      <c r="O350" s="19">
        <f t="shared" si="16"/>
        <v>138.69999999999999</v>
      </c>
      <c r="P350" s="19">
        <f t="shared" si="17"/>
        <v>137.23999999999998</v>
      </c>
    </row>
    <row r="351" spans="1:16" ht="108.6" customHeight="1" x14ac:dyDescent="0.25">
      <c r="A351" s="8" t="s">
        <v>314</v>
      </c>
      <c r="B351" s="8" t="s">
        <v>1112</v>
      </c>
      <c r="C351" s="9"/>
      <c r="D351" s="10" t="s">
        <v>1116</v>
      </c>
      <c r="E351" s="11" t="s">
        <v>1117</v>
      </c>
      <c r="F351" s="20" t="s">
        <v>36</v>
      </c>
      <c r="G351" s="13"/>
      <c r="H351" s="14">
        <f>IFERROR(IF(M351 &gt; 0, IF(I5 &gt; 0, M351 * (1 - I5), M351), 0), 0)</f>
        <v>146.6</v>
      </c>
      <c r="I351" s="15">
        <v>12</v>
      </c>
      <c r="J351" s="14">
        <f>IFERROR(IF(AND(G351 &gt; 0, M351 &gt; 0), IF(I5 &gt; 0, G351 * I351 * M351 * (1 - I5), G351 * I351 * M351), 0), 0)</f>
        <v>0</v>
      </c>
      <c r="K351" s="16">
        <v>45691</v>
      </c>
      <c r="L351" s="17" t="s">
        <v>1118</v>
      </c>
      <c r="M351" s="18">
        <v>146.6</v>
      </c>
      <c r="N351" s="19">
        <f t="shared" si="15"/>
        <v>143.66799999999998</v>
      </c>
      <c r="O351" s="19">
        <f t="shared" si="16"/>
        <v>139.26999999999998</v>
      </c>
      <c r="P351" s="19">
        <f t="shared" si="17"/>
        <v>137.80399999999997</v>
      </c>
    </row>
    <row r="352" spans="1:16" ht="108.6" customHeight="1" x14ac:dyDescent="0.25">
      <c r="A352" s="8" t="s">
        <v>314</v>
      </c>
      <c r="B352" s="8" t="s">
        <v>1112</v>
      </c>
      <c r="C352" s="9"/>
      <c r="D352" s="10" t="s">
        <v>1119</v>
      </c>
      <c r="E352" s="11" t="s">
        <v>1120</v>
      </c>
      <c r="F352" s="12" t="s">
        <v>32</v>
      </c>
      <c r="G352" s="13"/>
      <c r="H352" s="14">
        <f>IFERROR(IF(M352 &gt; 0, IF(I5 &gt; 0, M352 * (1 - I5), M352), 0), 0)</f>
        <v>146</v>
      </c>
      <c r="I352" s="15">
        <v>12</v>
      </c>
      <c r="J352" s="14">
        <f>IFERROR(IF(AND(G352 &gt; 0, M352 &gt; 0), IF(I5 &gt; 0, G352 * I352 * M352 * (1 - I5), G352 * I352 * M352), 0), 0)</f>
        <v>0</v>
      </c>
      <c r="K352" s="16">
        <v>45663</v>
      </c>
      <c r="L352" s="17" t="s">
        <v>1121</v>
      </c>
      <c r="M352" s="18">
        <v>146</v>
      </c>
      <c r="N352" s="19">
        <f t="shared" si="15"/>
        <v>143.07999999999998</v>
      </c>
      <c r="O352" s="19">
        <f t="shared" si="16"/>
        <v>138.69999999999999</v>
      </c>
      <c r="P352" s="19">
        <f t="shared" si="17"/>
        <v>137.23999999999998</v>
      </c>
    </row>
    <row r="353" spans="1:16" ht="108.6" customHeight="1" x14ac:dyDescent="0.25">
      <c r="A353" s="8" t="s">
        <v>314</v>
      </c>
      <c r="B353" s="8" t="s">
        <v>1112</v>
      </c>
      <c r="C353" s="9"/>
      <c r="D353" s="10" t="s">
        <v>1122</v>
      </c>
      <c r="E353" s="11" t="s">
        <v>1123</v>
      </c>
      <c r="F353" s="12" t="s">
        <v>32</v>
      </c>
      <c r="G353" s="13"/>
      <c r="H353" s="14">
        <f>IFERROR(IF(M353 &gt; 0, IF(I5 &gt; 0, M353 * (1 - I5), M353), 0), 0)</f>
        <v>146</v>
      </c>
      <c r="I353" s="15">
        <v>12</v>
      </c>
      <c r="J353" s="14">
        <f>IFERROR(IF(AND(G353 &gt; 0, M353 &gt; 0), IF(I5 &gt; 0, G353 * I353 * M353 * (1 - I5), G353 * I353 * M353), 0), 0)</f>
        <v>0</v>
      </c>
      <c r="K353" s="24">
        <v>45621</v>
      </c>
      <c r="L353" s="17" t="s">
        <v>1124</v>
      </c>
      <c r="M353" s="18">
        <v>146</v>
      </c>
      <c r="N353" s="19">
        <f t="shared" si="15"/>
        <v>143.07999999999998</v>
      </c>
      <c r="O353" s="19">
        <f t="shared" si="16"/>
        <v>138.69999999999999</v>
      </c>
      <c r="P353" s="19">
        <f t="shared" si="17"/>
        <v>137.23999999999998</v>
      </c>
    </row>
    <row r="354" spans="1:16" ht="108.6" customHeight="1" x14ac:dyDescent="0.25">
      <c r="A354" s="8" t="s">
        <v>314</v>
      </c>
      <c r="B354" s="8" t="s">
        <v>1112</v>
      </c>
      <c r="C354" s="9"/>
      <c r="D354" s="10" t="s">
        <v>1125</v>
      </c>
      <c r="E354" s="11" t="s">
        <v>1126</v>
      </c>
      <c r="F354" s="20" t="s">
        <v>36</v>
      </c>
      <c r="G354" s="13"/>
      <c r="H354" s="14">
        <f>IFERROR(IF(M354 &gt; 0, IF(I5 &gt; 0, M354 * (1 - I5), M354), 0), 0)</f>
        <v>146</v>
      </c>
      <c r="I354" s="15">
        <v>12</v>
      </c>
      <c r="J354" s="14">
        <f>IFERROR(IF(AND(G354 &gt; 0, M354 &gt; 0), IF(I5 &gt; 0, G354 * I354 * M354 * (1 - I5), G354 * I354 * M354), 0), 0)</f>
        <v>0</v>
      </c>
      <c r="K354" s="16">
        <v>45663</v>
      </c>
      <c r="L354" s="17" t="s">
        <v>1127</v>
      </c>
      <c r="M354" s="18">
        <v>146</v>
      </c>
      <c r="N354" s="19">
        <f t="shared" si="15"/>
        <v>143.07999999999998</v>
      </c>
      <c r="O354" s="19">
        <f t="shared" si="16"/>
        <v>138.69999999999999</v>
      </c>
      <c r="P354" s="19">
        <f t="shared" si="17"/>
        <v>137.23999999999998</v>
      </c>
    </row>
    <row r="355" spans="1:16" ht="108.6" customHeight="1" x14ac:dyDescent="0.25">
      <c r="A355" s="8" t="s">
        <v>627</v>
      </c>
      <c r="B355" s="8" t="s">
        <v>1112</v>
      </c>
      <c r="C355" s="9"/>
      <c r="D355" s="10" t="s">
        <v>1128</v>
      </c>
      <c r="E355" s="11" t="s">
        <v>1129</v>
      </c>
      <c r="F355" s="12" t="s">
        <v>32</v>
      </c>
      <c r="G355" s="13"/>
      <c r="H355" s="14">
        <f>IFERROR(IF(M355 &gt; 0, IF(I5 &gt; 0, M355 * (1 - I5), M355), 0), 0)</f>
        <v>75</v>
      </c>
      <c r="I355" s="15">
        <v>24</v>
      </c>
      <c r="J355" s="14">
        <f>IFERROR(IF(AND(G355 &gt; 0, M355 &gt; 0), IF(I5 &gt; 0, G355 * I355 * M355 * (1 - I5), G355 * I355 * M355), 0), 0)</f>
        <v>0</v>
      </c>
      <c r="K355" s="16">
        <v>45756</v>
      </c>
      <c r="L355" s="17" t="s">
        <v>1130</v>
      </c>
      <c r="M355" s="18">
        <v>75</v>
      </c>
      <c r="N355" s="19">
        <f t="shared" si="15"/>
        <v>73.5</v>
      </c>
      <c r="O355" s="19">
        <f t="shared" si="16"/>
        <v>71.25</v>
      </c>
      <c r="P355" s="19">
        <f t="shared" si="17"/>
        <v>70.5</v>
      </c>
    </row>
    <row r="356" spans="1:16" ht="108.6" customHeight="1" x14ac:dyDescent="0.25">
      <c r="A356" s="8" t="s">
        <v>55</v>
      </c>
      <c r="B356" s="8" t="s">
        <v>1112</v>
      </c>
      <c r="C356" s="9"/>
      <c r="D356" s="10" t="s">
        <v>1128</v>
      </c>
      <c r="E356" s="11" t="s">
        <v>1131</v>
      </c>
      <c r="F356" s="20" t="s">
        <v>36</v>
      </c>
      <c r="G356" s="13"/>
      <c r="H356" s="14">
        <f>IFERROR(IF(M356 &gt; 0, IF(I5 &gt; 0, M356 * (1 - I5), M356), 0), 0)</f>
        <v>99.05</v>
      </c>
      <c r="I356" s="15">
        <v>24</v>
      </c>
      <c r="J356" s="14">
        <f>IFERROR(IF(AND(G356 &gt; 0, M356 &gt; 0), IF(I5 &gt; 0, G356 * I356 * M356 * (1 - I5), G356 * I356 * M356), 0), 0)</f>
        <v>0</v>
      </c>
      <c r="K356" s="16">
        <v>45831</v>
      </c>
      <c r="L356" s="17" t="s">
        <v>1132</v>
      </c>
      <c r="M356" s="18">
        <v>99.05</v>
      </c>
      <c r="N356" s="19">
        <f t="shared" si="15"/>
        <v>97.068999999999988</v>
      </c>
      <c r="O356" s="19">
        <f t="shared" si="16"/>
        <v>94.097499999999997</v>
      </c>
      <c r="P356" s="19">
        <f t="shared" si="17"/>
        <v>93.106999999999985</v>
      </c>
    </row>
    <row r="357" spans="1:16" ht="108.6" customHeight="1" x14ac:dyDescent="0.25">
      <c r="A357" s="8" t="s">
        <v>55</v>
      </c>
      <c r="B357" s="8" t="s">
        <v>1112</v>
      </c>
      <c r="C357" s="9"/>
      <c r="D357" s="10" t="s">
        <v>1133</v>
      </c>
      <c r="E357" s="11" t="s">
        <v>1134</v>
      </c>
      <c r="F357" s="20" t="s">
        <v>36</v>
      </c>
      <c r="G357" s="13"/>
      <c r="H357" s="14">
        <f>IFERROR(IF(M357 &gt; 0, IF(I5 &gt; 0, M357 * (1 - I5), M357), 0), 0)</f>
        <v>99</v>
      </c>
      <c r="I357" s="15">
        <v>24</v>
      </c>
      <c r="J357" s="14">
        <f>IFERROR(IF(AND(G357 &gt; 0, M357 &gt; 0), IF(I5 &gt; 0, G357 * I357 * M357 * (1 - I5), G357 * I357 * M357), 0), 0)</f>
        <v>0</v>
      </c>
      <c r="K357" s="16">
        <v>45661</v>
      </c>
      <c r="L357" s="17" t="s">
        <v>1135</v>
      </c>
      <c r="M357" s="18">
        <v>99</v>
      </c>
      <c r="N357" s="19">
        <f t="shared" si="15"/>
        <v>97.02</v>
      </c>
      <c r="O357" s="19">
        <f t="shared" si="16"/>
        <v>94.05</v>
      </c>
      <c r="P357" s="19">
        <f t="shared" si="17"/>
        <v>93.059999999999988</v>
      </c>
    </row>
    <row r="358" spans="1:16" ht="108.6" customHeight="1" x14ac:dyDescent="0.25">
      <c r="A358" s="8" t="s">
        <v>1136</v>
      </c>
      <c r="B358" s="8" t="s">
        <v>1112</v>
      </c>
      <c r="C358" s="9"/>
      <c r="D358" s="10" t="s">
        <v>1137</v>
      </c>
      <c r="E358" s="11" t="s">
        <v>1138</v>
      </c>
      <c r="F358" s="12" t="s">
        <v>32</v>
      </c>
      <c r="G358" s="13"/>
      <c r="H358" s="14">
        <f>IFERROR(IF(M358 &gt; 0, IF(I5 &gt; 0, M358 * (1 - I5), M358), 0), 0)</f>
        <v>105</v>
      </c>
      <c r="I358" s="15">
        <v>24</v>
      </c>
      <c r="J358" s="14">
        <f>IFERROR(IF(AND(G358 &gt; 0, M358 &gt; 0), IF(I5 &gt; 0, G358 * I358 * M358 * (1 - I5), G358 * I358 * M358), 0), 0)</f>
        <v>0</v>
      </c>
      <c r="K358" s="16">
        <v>45808</v>
      </c>
      <c r="L358" s="17" t="s">
        <v>1139</v>
      </c>
      <c r="M358" s="18">
        <v>105</v>
      </c>
      <c r="N358" s="19">
        <f t="shared" si="15"/>
        <v>102.89999999999999</v>
      </c>
      <c r="O358" s="19">
        <f t="shared" si="16"/>
        <v>99.75</v>
      </c>
      <c r="P358" s="19">
        <f t="shared" si="17"/>
        <v>98.699999999999989</v>
      </c>
    </row>
    <row r="359" spans="1:16" ht="108.6" customHeight="1" x14ac:dyDescent="0.25">
      <c r="A359" s="8" t="s">
        <v>1140</v>
      </c>
      <c r="B359" s="8" t="s">
        <v>1112</v>
      </c>
      <c r="C359" s="9"/>
      <c r="D359" s="10" t="s">
        <v>1128</v>
      </c>
      <c r="E359" s="11" t="s">
        <v>1141</v>
      </c>
      <c r="F359" s="20" t="s">
        <v>36</v>
      </c>
      <c r="G359" s="13"/>
      <c r="H359" s="14">
        <f>IFERROR(IF(M359 &gt; 0, IF(I5 &gt; 0, M359 * (1 - I5), M359), 0), 0)</f>
        <v>94</v>
      </c>
      <c r="I359" s="15">
        <v>24</v>
      </c>
      <c r="J359" s="14">
        <f>IFERROR(IF(AND(G359 &gt; 0, M359 &gt; 0), IF(I5 &gt; 0, G359 * I359 * M359 * (1 - I5), G359 * I359 * M359), 0), 0)</f>
        <v>0</v>
      </c>
      <c r="K359" s="16">
        <v>45815</v>
      </c>
      <c r="L359" s="17" t="s">
        <v>1142</v>
      </c>
      <c r="M359" s="18">
        <v>94</v>
      </c>
      <c r="N359" s="19">
        <f t="shared" si="15"/>
        <v>92.12</v>
      </c>
      <c r="O359" s="19">
        <f t="shared" si="16"/>
        <v>89.3</v>
      </c>
      <c r="P359" s="19">
        <f t="shared" si="17"/>
        <v>88.36</v>
      </c>
    </row>
    <row r="360" spans="1:16" ht="108.6" customHeight="1" x14ac:dyDescent="0.25">
      <c r="A360" s="8" t="s">
        <v>1143</v>
      </c>
      <c r="B360" s="8" t="s">
        <v>1112</v>
      </c>
      <c r="C360" s="9"/>
      <c r="D360" s="10" t="s">
        <v>1128</v>
      </c>
      <c r="E360" s="11" t="s">
        <v>1131</v>
      </c>
      <c r="F360" s="12" t="s">
        <v>32</v>
      </c>
      <c r="G360" s="13"/>
      <c r="H360" s="14">
        <f>IFERROR(IF(M360 &gt; 0, IF(I5 &gt; 0, M360 * (1 - I5), M360), 0), 0)</f>
        <v>80</v>
      </c>
      <c r="I360" s="15">
        <v>15</v>
      </c>
      <c r="J360" s="14">
        <f>IFERROR(IF(AND(G360 &gt; 0, M360 &gt; 0), IF(I5 &gt; 0, G360 * I360 * M360 * (1 - I5), G360 * I360 * M360), 0), 0)</f>
        <v>0</v>
      </c>
      <c r="K360" s="16">
        <v>45680</v>
      </c>
      <c r="L360" s="17" t="s">
        <v>1144</v>
      </c>
      <c r="M360" s="18">
        <v>80</v>
      </c>
      <c r="N360" s="19">
        <f t="shared" si="15"/>
        <v>78.400000000000006</v>
      </c>
      <c r="O360" s="19">
        <f t="shared" si="16"/>
        <v>76</v>
      </c>
      <c r="P360" s="19">
        <f t="shared" si="17"/>
        <v>75.199999999999989</v>
      </c>
    </row>
    <row r="361" spans="1:16" ht="108.6" customHeight="1" x14ac:dyDescent="0.25">
      <c r="A361" s="8" t="s">
        <v>314</v>
      </c>
      <c r="B361" s="8" t="s">
        <v>1145</v>
      </c>
      <c r="C361" s="9"/>
      <c r="D361" s="10" t="s">
        <v>1146</v>
      </c>
      <c r="E361" s="11" t="s">
        <v>1147</v>
      </c>
      <c r="F361" s="12" t="s">
        <v>32</v>
      </c>
      <c r="G361" s="13"/>
      <c r="H361" s="14">
        <f>IFERROR(IF(M361 &gt; 0, IF(I5 &gt; 0, M361 * (1 - I5), M361), 0), 0)</f>
        <v>121</v>
      </c>
      <c r="I361" s="15">
        <v>12</v>
      </c>
      <c r="J361" s="14">
        <f>IFERROR(IF(AND(G361 &gt; 0, M361 &gt; 0), IF(I5 &gt; 0, G361 * I361 * M361 * (1 - I5), G361 * I361 * M361), 0), 0)</f>
        <v>0</v>
      </c>
      <c r="K361" s="16">
        <v>45746</v>
      </c>
      <c r="L361" s="17" t="s">
        <v>1148</v>
      </c>
      <c r="M361" s="18">
        <v>121</v>
      </c>
      <c r="N361" s="19">
        <f t="shared" si="15"/>
        <v>118.58</v>
      </c>
      <c r="O361" s="19">
        <f t="shared" si="16"/>
        <v>114.94999999999999</v>
      </c>
      <c r="P361" s="19">
        <f t="shared" si="17"/>
        <v>113.74</v>
      </c>
    </row>
    <row r="362" spans="1:16" ht="108.6" customHeight="1" x14ac:dyDescent="0.25">
      <c r="A362" s="8" t="s">
        <v>314</v>
      </c>
      <c r="B362" s="8" t="s">
        <v>1145</v>
      </c>
      <c r="C362" s="9"/>
      <c r="D362" s="10" t="s">
        <v>1149</v>
      </c>
      <c r="E362" s="11" t="s">
        <v>1150</v>
      </c>
      <c r="F362" s="20" t="s">
        <v>36</v>
      </c>
      <c r="G362" s="13"/>
      <c r="H362" s="14">
        <f>IFERROR(IF(M362 &gt; 0, IF(I5 &gt; 0, M362 * (1 - I5), M362), 0), 0)</f>
        <v>121</v>
      </c>
      <c r="I362" s="15">
        <v>12</v>
      </c>
      <c r="J362" s="14">
        <f>IFERROR(IF(AND(G362 &gt; 0, M362 &gt; 0), IF(I5 &gt; 0, G362 * I362 * M362 * (1 - I5), G362 * I362 * M362), 0), 0)</f>
        <v>0</v>
      </c>
      <c r="K362" s="16">
        <v>45691</v>
      </c>
      <c r="L362" s="17" t="s">
        <v>1151</v>
      </c>
      <c r="M362" s="18">
        <v>121</v>
      </c>
      <c r="N362" s="19">
        <f t="shared" si="15"/>
        <v>118.58</v>
      </c>
      <c r="O362" s="19">
        <f t="shared" si="16"/>
        <v>114.94999999999999</v>
      </c>
      <c r="P362" s="19">
        <f t="shared" si="17"/>
        <v>113.74</v>
      </c>
    </row>
    <row r="363" spans="1:16" ht="108.6" customHeight="1" x14ac:dyDescent="0.25">
      <c r="A363" s="8" t="s">
        <v>314</v>
      </c>
      <c r="B363" s="8" t="s">
        <v>1145</v>
      </c>
      <c r="C363" s="9"/>
      <c r="D363" s="10" t="s">
        <v>1152</v>
      </c>
      <c r="E363" s="11" t="s">
        <v>1153</v>
      </c>
      <c r="F363" s="20" t="s">
        <v>36</v>
      </c>
      <c r="G363" s="13"/>
      <c r="H363" s="14">
        <f>IFERROR(IF(M363 &gt; 0, IF(I5 &gt; 0, M363 * (1 - I5), M363), 0), 0)</f>
        <v>121</v>
      </c>
      <c r="I363" s="15">
        <v>12</v>
      </c>
      <c r="J363" s="14">
        <f>IFERROR(IF(AND(G363 &gt; 0, M363 &gt; 0), IF(I5 &gt; 0, G363 * I363 * M363 * (1 - I5), G363 * I363 * M363), 0), 0)</f>
        <v>0</v>
      </c>
      <c r="K363" s="16">
        <v>45663</v>
      </c>
      <c r="L363" s="17" t="s">
        <v>1154</v>
      </c>
      <c r="M363" s="18">
        <v>121</v>
      </c>
      <c r="N363" s="19">
        <f t="shared" si="15"/>
        <v>118.58</v>
      </c>
      <c r="O363" s="19">
        <f t="shared" si="16"/>
        <v>114.94999999999999</v>
      </c>
      <c r="P363" s="19">
        <f t="shared" si="17"/>
        <v>113.74</v>
      </c>
    </row>
    <row r="364" spans="1:16" ht="108.6" customHeight="1" x14ac:dyDescent="0.25">
      <c r="A364" s="8" t="s">
        <v>314</v>
      </c>
      <c r="B364" s="8" t="s">
        <v>1145</v>
      </c>
      <c r="C364" s="9"/>
      <c r="D364" s="10" t="s">
        <v>1155</v>
      </c>
      <c r="E364" s="11" t="s">
        <v>1156</v>
      </c>
      <c r="F364" s="20" t="s">
        <v>36</v>
      </c>
      <c r="G364" s="13"/>
      <c r="H364" s="14">
        <f>IFERROR(IF(M364 &gt; 0, IF(I5 &gt; 0, M364 * (1 - I5), M364), 0), 0)</f>
        <v>121</v>
      </c>
      <c r="I364" s="15">
        <v>12</v>
      </c>
      <c r="J364" s="14">
        <f>IFERROR(IF(AND(G364 &gt; 0, M364 &gt; 0), IF(I5 &gt; 0, G364 * I364 * M364 * (1 - I5), G364 * I364 * M364), 0), 0)</f>
        <v>0</v>
      </c>
      <c r="K364" s="16">
        <v>45691</v>
      </c>
      <c r="L364" s="17" t="s">
        <v>1157</v>
      </c>
      <c r="M364" s="18">
        <v>121</v>
      </c>
      <c r="N364" s="19">
        <f t="shared" si="15"/>
        <v>118.58</v>
      </c>
      <c r="O364" s="19">
        <f t="shared" si="16"/>
        <v>114.94999999999999</v>
      </c>
      <c r="P364" s="19">
        <f t="shared" si="17"/>
        <v>113.74</v>
      </c>
    </row>
    <row r="365" spans="1:16" ht="108.6" customHeight="1" x14ac:dyDescent="0.25">
      <c r="A365" s="8" t="s">
        <v>55</v>
      </c>
      <c r="B365" s="8" t="s">
        <v>1145</v>
      </c>
      <c r="C365" s="9"/>
      <c r="D365" s="10" t="s">
        <v>1158</v>
      </c>
      <c r="E365" s="11" t="s">
        <v>1159</v>
      </c>
      <c r="F365" s="20" t="s">
        <v>36</v>
      </c>
      <c r="G365" s="13"/>
      <c r="H365" s="14">
        <f>IFERROR(IF(M365 &gt; 0, IF(I5 &gt; 0, M365 * (1 - I5), M365), 0), 0)</f>
        <v>99.55</v>
      </c>
      <c r="I365" s="15">
        <v>24</v>
      </c>
      <c r="J365" s="14">
        <f>IFERROR(IF(AND(G365 &gt; 0, M365 &gt; 0), IF(I5 &gt; 0, G365 * I365 * M365 * (1 - I5), G365 * I365 * M365), 0), 0)</f>
        <v>0</v>
      </c>
      <c r="K365" s="16">
        <v>45838</v>
      </c>
      <c r="L365" s="17" t="s">
        <v>1160</v>
      </c>
      <c r="M365" s="18">
        <v>99.55</v>
      </c>
      <c r="N365" s="19">
        <f t="shared" si="15"/>
        <v>97.558999999999997</v>
      </c>
      <c r="O365" s="19">
        <f t="shared" si="16"/>
        <v>94.572499999999991</v>
      </c>
      <c r="P365" s="19">
        <f t="shared" si="17"/>
        <v>93.576999999999998</v>
      </c>
    </row>
    <row r="366" spans="1:16" ht="108.6" customHeight="1" x14ac:dyDescent="0.25">
      <c r="A366" s="8" t="s">
        <v>55</v>
      </c>
      <c r="B366" s="8" t="s">
        <v>1145</v>
      </c>
      <c r="C366" s="9"/>
      <c r="D366" s="10" t="s">
        <v>1161</v>
      </c>
      <c r="E366" s="11" t="s">
        <v>1162</v>
      </c>
      <c r="F366" s="20" t="s">
        <v>36</v>
      </c>
      <c r="G366" s="13"/>
      <c r="H366" s="14">
        <f>IFERROR(IF(M366 &gt; 0, IF(I5 &gt; 0, M366 * (1 - I5), M366), 0), 0)</f>
        <v>99.55</v>
      </c>
      <c r="I366" s="15">
        <v>24</v>
      </c>
      <c r="J366" s="14">
        <f>IFERROR(IF(AND(G366 &gt; 0, M366 &gt; 0), IF(I5 &gt; 0, G366 * I366 * M366 * (1 - I5), G366 * I366 * M366), 0), 0)</f>
        <v>0</v>
      </c>
      <c r="K366" s="16">
        <v>45777</v>
      </c>
      <c r="L366" s="17" t="s">
        <v>1163</v>
      </c>
      <c r="M366" s="18">
        <v>99.55</v>
      </c>
      <c r="N366" s="19">
        <f t="shared" si="15"/>
        <v>97.558999999999997</v>
      </c>
      <c r="O366" s="19">
        <f t="shared" si="16"/>
        <v>94.572499999999991</v>
      </c>
      <c r="P366" s="19">
        <f t="shared" si="17"/>
        <v>93.576999999999998</v>
      </c>
    </row>
    <row r="367" spans="1:16" ht="108.6" customHeight="1" x14ac:dyDescent="0.25">
      <c r="A367" s="8" t="s">
        <v>1136</v>
      </c>
      <c r="B367" s="8" t="s">
        <v>1164</v>
      </c>
      <c r="C367" s="9"/>
      <c r="D367" s="10" t="s">
        <v>1165</v>
      </c>
      <c r="E367" s="11" t="s">
        <v>1166</v>
      </c>
      <c r="F367" s="12" t="s">
        <v>32</v>
      </c>
      <c r="G367" s="13"/>
      <c r="H367" s="14">
        <f>IFERROR(IF(M367 &gt; 0, IF(I5 &gt; 0, M367 * (1 - I5), M367), 0), 0)</f>
        <v>99</v>
      </c>
      <c r="I367" s="15">
        <v>24</v>
      </c>
      <c r="J367" s="14">
        <f>IFERROR(IF(AND(G367 &gt; 0, M367 &gt; 0), IF(I5 &gt; 0, G367 * I367 * M367 * (1 - I5), G367 * I367 * M367), 0), 0)</f>
        <v>0</v>
      </c>
      <c r="K367" s="16">
        <v>45822</v>
      </c>
      <c r="L367" s="17" t="s">
        <v>1167</v>
      </c>
      <c r="M367" s="18">
        <v>99</v>
      </c>
      <c r="N367" s="19">
        <f t="shared" si="15"/>
        <v>97.02</v>
      </c>
      <c r="O367" s="19">
        <f t="shared" si="16"/>
        <v>94.05</v>
      </c>
      <c r="P367" s="19">
        <f t="shared" si="17"/>
        <v>93.059999999999988</v>
      </c>
    </row>
    <row r="368" spans="1:16" ht="108.6" customHeight="1" x14ac:dyDescent="0.25">
      <c r="A368" s="8" t="s">
        <v>55</v>
      </c>
      <c r="B368" s="8" t="s">
        <v>1168</v>
      </c>
      <c r="C368" s="9"/>
      <c r="D368" s="10" t="s">
        <v>1169</v>
      </c>
      <c r="E368" s="11" t="s">
        <v>1170</v>
      </c>
      <c r="F368" s="20" t="s">
        <v>36</v>
      </c>
      <c r="G368" s="13"/>
      <c r="H368" s="14">
        <f>IFERROR(IF(M368 &gt; 0, IF(I5 &gt; 0, M368 * (1 - I5), M368), 0), 0)</f>
        <v>97.7</v>
      </c>
      <c r="I368" s="15">
        <v>24</v>
      </c>
      <c r="J368" s="14">
        <f>IFERROR(IF(AND(G368 &gt; 0, M368 &gt; 0), IF(I5 &gt; 0, G368 * I368 * M368 * (1 - I5), G368 * I368 * M368), 0), 0)</f>
        <v>0</v>
      </c>
      <c r="K368" s="16">
        <v>45777</v>
      </c>
      <c r="L368" s="17" t="s">
        <v>1171</v>
      </c>
      <c r="M368" s="18">
        <v>97.7</v>
      </c>
      <c r="N368" s="19">
        <f t="shared" si="15"/>
        <v>95.745999999999995</v>
      </c>
      <c r="O368" s="19">
        <f t="shared" si="16"/>
        <v>92.814999999999998</v>
      </c>
      <c r="P368" s="19">
        <f t="shared" si="17"/>
        <v>91.837999999999994</v>
      </c>
    </row>
    <row r="369" spans="1:16" ht="108.6" customHeight="1" x14ac:dyDescent="0.25">
      <c r="A369" s="8" t="s">
        <v>1136</v>
      </c>
      <c r="B369" s="8" t="s">
        <v>1172</v>
      </c>
      <c r="C369" s="9"/>
      <c r="D369" s="10" t="s">
        <v>1173</v>
      </c>
      <c r="E369" s="11" t="s">
        <v>1174</v>
      </c>
      <c r="F369" s="20" t="s">
        <v>36</v>
      </c>
      <c r="G369" s="13"/>
      <c r="H369" s="14">
        <f>IFERROR(IF(M369 &gt; 0, IF(I5 &gt; 0, M369 * (1 - I5), M369), 0), 0)</f>
        <v>109.6</v>
      </c>
      <c r="I369" s="15">
        <v>24</v>
      </c>
      <c r="J369" s="14">
        <f>IFERROR(IF(AND(G369 &gt; 0, M369 &gt; 0), IF(I5 &gt; 0, G369 * I369 * M369 * (1 - I5), G369 * I369 * M369), 0), 0)</f>
        <v>0</v>
      </c>
      <c r="K369" s="16">
        <v>45776</v>
      </c>
      <c r="L369" s="17" t="s">
        <v>1175</v>
      </c>
      <c r="M369" s="18">
        <v>109.6</v>
      </c>
      <c r="N369" s="19">
        <f t="shared" si="15"/>
        <v>107.40799999999999</v>
      </c>
      <c r="O369" s="19">
        <f t="shared" si="16"/>
        <v>104.11999999999999</v>
      </c>
      <c r="P369" s="19">
        <f t="shared" si="17"/>
        <v>103.02399999999999</v>
      </c>
    </row>
    <row r="370" spans="1:16" ht="108.6" customHeight="1" x14ac:dyDescent="0.25">
      <c r="A370" s="8" t="s">
        <v>1136</v>
      </c>
      <c r="B370" s="8" t="s">
        <v>1172</v>
      </c>
      <c r="C370" s="9"/>
      <c r="D370" s="10" t="s">
        <v>1176</v>
      </c>
      <c r="E370" s="11" t="s">
        <v>1177</v>
      </c>
      <c r="F370" s="20" t="s">
        <v>36</v>
      </c>
      <c r="G370" s="13"/>
      <c r="H370" s="14">
        <f>IFERROR(IF(M370 &gt; 0, IF(I5 &gt; 0, M370 * (1 - I5), M370), 0), 0)</f>
        <v>109.6</v>
      </c>
      <c r="I370" s="15">
        <v>24</v>
      </c>
      <c r="J370" s="14">
        <f>IFERROR(IF(AND(G370 &gt; 0, M370 &gt; 0), IF(I5 &gt; 0, G370 * I370 * M370 * (1 - I5), G370 * I370 * M370), 0), 0)</f>
        <v>0</v>
      </c>
      <c r="K370" s="16">
        <v>45776</v>
      </c>
      <c r="L370" s="17" t="s">
        <v>1178</v>
      </c>
      <c r="M370" s="18">
        <v>109.6</v>
      </c>
      <c r="N370" s="19">
        <f t="shared" si="15"/>
        <v>107.40799999999999</v>
      </c>
      <c r="O370" s="19">
        <f t="shared" si="16"/>
        <v>104.11999999999999</v>
      </c>
      <c r="P370" s="19">
        <f t="shared" si="17"/>
        <v>103.02399999999999</v>
      </c>
    </row>
    <row r="371" spans="1:16" ht="108.6" customHeight="1" x14ac:dyDescent="0.25">
      <c r="A371" s="8" t="s">
        <v>314</v>
      </c>
      <c r="B371" s="8" t="s">
        <v>1172</v>
      </c>
      <c r="C371" s="9"/>
      <c r="D371" s="10" t="s">
        <v>1179</v>
      </c>
      <c r="E371" s="11" t="s">
        <v>1180</v>
      </c>
      <c r="F371" s="12" t="s">
        <v>32</v>
      </c>
      <c r="G371" s="13"/>
      <c r="H371" s="14">
        <f>IFERROR(IF(M371 &gt; 0, IF(I5 &gt; 0, M371 * (1 - I5), M371), 0), 0)</f>
        <v>146</v>
      </c>
      <c r="I371" s="15">
        <v>12</v>
      </c>
      <c r="J371" s="14">
        <f>IFERROR(IF(AND(G371 &gt; 0, M371 &gt; 0), IF(I5 &gt; 0, G371 * I371 * M371 * (1 - I5), G371 * I371 * M371), 0), 0)</f>
        <v>0</v>
      </c>
      <c r="K371" s="16">
        <v>45656</v>
      </c>
      <c r="L371" s="17" t="s">
        <v>1181</v>
      </c>
      <c r="M371" s="18">
        <v>146</v>
      </c>
      <c r="N371" s="19">
        <f t="shared" si="15"/>
        <v>143.07999999999998</v>
      </c>
      <c r="O371" s="19">
        <f t="shared" si="16"/>
        <v>138.69999999999999</v>
      </c>
      <c r="P371" s="19">
        <f t="shared" si="17"/>
        <v>137.23999999999998</v>
      </c>
    </row>
    <row r="372" spans="1:16" ht="108.6" customHeight="1" x14ac:dyDescent="0.25">
      <c r="A372" s="8" t="s">
        <v>314</v>
      </c>
      <c r="B372" s="8" t="s">
        <v>1172</v>
      </c>
      <c r="C372" s="9"/>
      <c r="D372" s="10" t="s">
        <v>1182</v>
      </c>
      <c r="E372" s="11" t="s">
        <v>1183</v>
      </c>
      <c r="F372" s="20" t="s">
        <v>36</v>
      </c>
      <c r="G372" s="13"/>
      <c r="H372" s="14">
        <f>IFERROR(IF(M372 &gt; 0, IF(I5 &gt; 0, M372 * (1 - I5), M372), 0), 0)</f>
        <v>146</v>
      </c>
      <c r="I372" s="15">
        <v>12</v>
      </c>
      <c r="J372" s="14">
        <f>IFERROR(IF(AND(G372 &gt; 0, M372 &gt; 0), IF(I5 &gt; 0, G372 * I372 * M372 * (1 - I5), G372 * I372 * M372), 0), 0)</f>
        <v>0</v>
      </c>
      <c r="K372" s="16">
        <v>45698</v>
      </c>
      <c r="L372" s="17" t="s">
        <v>1184</v>
      </c>
      <c r="M372" s="18">
        <v>146</v>
      </c>
      <c r="N372" s="19">
        <f t="shared" si="15"/>
        <v>143.07999999999998</v>
      </c>
      <c r="O372" s="19">
        <f t="shared" si="16"/>
        <v>138.69999999999999</v>
      </c>
      <c r="P372" s="19">
        <f t="shared" si="17"/>
        <v>137.23999999999998</v>
      </c>
    </row>
    <row r="373" spans="1:16" ht="108.6" customHeight="1" x14ac:dyDescent="0.25">
      <c r="A373" s="8" t="s">
        <v>314</v>
      </c>
      <c r="B373" s="8" t="s">
        <v>1172</v>
      </c>
      <c r="C373" s="9"/>
      <c r="D373" s="10" t="s">
        <v>1185</v>
      </c>
      <c r="E373" s="11" t="s">
        <v>1186</v>
      </c>
      <c r="F373" s="20" t="s">
        <v>36</v>
      </c>
      <c r="G373" s="13"/>
      <c r="H373" s="14">
        <f>IFERROR(IF(M373 &gt; 0, IF(I5 &gt; 0, M373 * (1 - I5), M373), 0), 0)</f>
        <v>146</v>
      </c>
      <c r="I373" s="15">
        <v>12</v>
      </c>
      <c r="J373" s="14">
        <f>IFERROR(IF(AND(G373 &gt; 0, M373 &gt; 0), IF(I5 &gt; 0, G373 * I373 * M373 * (1 - I5), G373 * I373 * M373), 0), 0)</f>
        <v>0</v>
      </c>
      <c r="K373" s="16">
        <v>45705</v>
      </c>
      <c r="L373" s="17" t="s">
        <v>1187</v>
      </c>
      <c r="M373" s="18">
        <v>146</v>
      </c>
      <c r="N373" s="19">
        <f t="shared" si="15"/>
        <v>143.07999999999998</v>
      </c>
      <c r="O373" s="19">
        <f t="shared" si="16"/>
        <v>138.69999999999999</v>
      </c>
      <c r="P373" s="19">
        <f t="shared" si="17"/>
        <v>137.23999999999998</v>
      </c>
    </row>
    <row r="374" spans="1:16" ht="108.6" customHeight="1" x14ac:dyDescent="0.25">
      <c r="A374" s="8" t="s">
        <v>314</v>
      </c>
      <c r="B374" s="8" t="s">
        <v>1172</v>
      </c>
      <c r="C374" s="9"/>
      <c r="D374" s="10" t="s">
        <v>1188</v>
      </c>
      <c r="E374" s="11" t="s">
        <v>1189</v>
      </c>
      <c r="F374" s="12" t="s">
        <v>32</v>
      </c>
      <c r="G374" s="13"/>
      <c r="H374" s="14">
        <f>IFERROR(IF(M374 &gt; 0, IF(I5 &gt; 0, M374 * (1 - I5), M374), 0), 0)</f>
        <v>146</v>
      </c>
      <c r="I374" s="15">
        <v>12</v>
      </c>
      <c r="J374" s="14">
        <f>IFERROR(IF(AND(G374 &gt; 0, M374 &gt; 0), IF(I5 &gt; 0, G374 * I374 * M374 * (1 - I5), G374 * I374 * M374), 0), 0)</f>
        <v>0</v>
      </c>
      <c r="K374" s="16">
        <v>45698</v>
      </c>
      <c r="L374" s="17" t="s">
        <v>1190</v>
      </c>
      <c r="M374" s="18">
        <v>146</v>
      </c>
      <c r="N374" s="19">
        <f t="shared" si="15"/>
        <v>143.07999999999998</v>
      </c>
      <c r="O374" s="19">
        <f t="shared" si="16"/>
        <v>138.69999999999999</v>
      </c>
      <c r="P374" s="19">
        <f t="shared" si="17"/>
        <v>137.23999999999998</v>
      </c>
    </row>
    <row r="375" spans="1:16" ht="108.6" customHeight="1" x14ac:dyDescent="0.25">
      <c r="A375" s="8" t="s">
        <v>314</v>
      </c>
      <c r="B375" s="8" t="s">
        <v>1172</v>
      </c>
      <c r="C375" s="9"/>
      <c r="D375" s="10" t="s">
        <v>1191</v>
      </c>
      <c r="E375" s="11" t="s">
        <v>1192</v>
      </c>
      <c r="F375" s="20" t="s">
        <v>36</v>
      </c>
      <c r="G375" s="13"/>
      <c r="H375" s="14">
        <f>IFERROR(IF(M375 &gt; 0, IF(I5 &gt; 0, M375 * (1 - I5), M375), 0), 0)</f>
        <v>146.25</v>
      </c>
      <c r="I375" s="15">
        <v>12</v>
      </c>
      <c r="J375" s="14">
        <f>IFERROR(IF(AND(G375 &gt; 0, M375 &gt; 0), IF(I5 &gt; 0, G375 * I375 * M375 * (1 - I5), G375 * I375 * M375), 0), 0)</f>
        <v>0</v>
      </c>
      <c r="K375" s="16">
        <v>45705</v>
      </c>
      <c r="L375" s="17" t="s">
        <v>1193</v>
      </c>
      <c r="M375" s="18">
        <v>146.25</v>
      </c>
      <c r="N375" s="19">
        <f t="shared" si="15"/>
        <v>143.32499999999999</v>
      </c>
      <c r="O375" s="19">
        <f t="shared" si="16"/>
        <v>138.9375</v>
      </c>
      <c r="P375" s="19">
        <f t="shared" si="17"/>
        <v>137.47499999999999</v>
      </c>
    </row>
    <row r="376" spans="1:16" ht="108.6" customHeight="1" x14ac:dyDescent="0.25">
      <c r="A376" s="8" t="s">
        <v>314</v>
      </c>
      <c r="B376" s="8" t="s">
        <v>1172</v>
      </c>
      <c r="C376" s="9"/>
      <c r="D376" s="10" t="s">
        <v>1194</v>
      </c>
      <c r="E376" s="11" t="s">
        <v>1195</v>
      </c>
      <c r="F376" s="12" t="s">
        <v>32</v>
      </c>
      <c r="G376" s="13"/>
      <c r="H376" s="14">
        <f>IFERROR(IF(M376 &gt; 0, IF(I5 &gt; 0, M376 * (1 - I5), M376), 0), 0)</f>
        <v>146</v>
      </c>
      <c r="I376" s="15">
        <v>12</v>
      </c>
      <c r="J376" s="14">
        <f>IFERROR(IF(AND(G376 &gt; 0, M376 &gt; 0), IF(I5 &gt; 0, G376 * I376 * M376 * (1 - I5), G376 * I376 * M376), 0), 0)</f>
        <v>0</v>
      </c>
      <c r="K376" s="16">
        <v>45656</v>
      </c>
      <c r="L376" s="17" t="s">
        <v>1196</v>
      </c>
      <c r="M376" s="18">
        <v>146</v>
      </c>
      <c r="N376" s="19">
        <f t="shared" si="15"/>
        <v>143.07999999999998</v>
      </c>
      <c r="O376" s="19">
        <f t="shared" si="16"/>
        <v>138.69999999999999</v>
      </c>
      <c r="P376" s="19">
        <f t="shared" si="17"/>
        <v>137.23999999999998</v>
      </c>
    </row>
    <row r="377" spans="1:16" ht="108.6" customHeight="1" x14ac:dyDescent="0.25">
      <c r="A377" s="8" t="s">
        <v>55</v>
      </c>
      <c r="B377" s="8" t="s">
        <v>1172</v>
      </c>
      <c r="C377" s="9"/>
      <c r="D377" s="10" t="s">
        <v>1197</v>
      </c>
      <c r="E377" s="11" t="s">
        <v>1198</v>
      </c>
      <c r="F377" s="12" t="s">
        <v>32</v>
      </c>
      <c r="G377" s="13"/>
      <c r="H377" s="14">
        <f>IFERROR(IF(M377 &gt; 0, IF(I5 &gt; 0, M377 * (1 - I5), M377), 0), 0)</f>
        <v>89</v>
      </c>
      <c r="I377" s="15">
        <v>24</v>
      </c>
      <c r="J377" s="14">
        <f>IFERROR(IF(AND(G377 &gt; 0, M377 &gt; 0), IF(I5 &gt; 0, G377 * I377 * M377 * (1 - I5), G377 * I377 * M377), 0), 0)</f>
        <v>0</v>
      </c>
      <c r="K377" s="16">
        <v>45669</v>
      </c>
      <c r="L377" s="17" t="s">
        <v>1199</v>
      </c>
      <c r="M377" s="18">
        <v>89</v>
      </c>
      <c r="N377" s="19">
        <f t="shared" si="15"/>
        <v>87.22</v>
      </c>
      <c r="O377" s="19">
        <f t="shared" si="16"/>
        <v>84.55</v>
      </c>
      <c r="P377" s="19">
        <f t="shared" si="17"/>
        <v>83.66</v>
      </c>
    </row>
    <row r="378" spans="1:16" ht="108.6" customHeight="1" x14ac:dyDescent="0.25">
      <c r="A378" s="8" t="s">
        <v>1143</v>
      </c>
      <c r="B378" s="8" t="s">
        <v>1172</v>
      </c>
      <c r="C378" s="9"/>
      <c r="D378" s="10" t="s">
        <v>1197</v>
      </c>
      <c r="E378" s="11" t="s">
        <v>1200</v>
      </c>
      <c r="F378" s="12" t="s">
        <v>32</v>
      </c>
      <c r="G378" s="13"/>
      <c r="H378" s="14">
        <f>IFERROR(IF(M378 &gt; 0, IF(I5 &gt; 0, M378 * (1 - I5), M378), 0), 0)</f>
        <v>82</v>
      </c>
      <c r="I378" s="15">
        <v>15</v>
      </c>
      <c r="J378" s="14">
        <f>IFERROR(IF(AND(G378 &gt; 0, M378 &gt; 0), IF(I5 &gt; 0, G378 * I378 * M378 * (1 - I5), G378 * I378 * M378), 0), 0)</f>
        <v>0</v>
      </c>
      <c r="K378" s="16">
        <v>45838</v>
      </c>
      <c r="L378" s="17" t="s">
        <v>1201</v>
      </c>
      <c r="M378" s="18">
        <v>82</v>
      </c>
      <c r="N378" s="19">
        <f t="shared" si="15"/>
        <v>80.36</v>
      </c>
      <c r="O378" s="19">
        <f t="shared" si="16"/>
        <v>77.899999999999991</v>
      </c>
      <c r="P378" s="19">
        <f t="shared" si="17"/>
        <v>77.08</v>
      </c>
    </row>
    <row r="379" spans="1:16" ht="108.6" customHeight="1" x14ac:dyDescent="0.25">
      <c r="A379" s="8" t="s">
        <v>1136</v>
      </c>
      <c r="B379" s="8" t="s">
        <v>1202</v>
      </c>
      <c r="C379" s="9"/>
      <c r="D379" s="10" t="s">
        <v>1203</v>
      </c>
      <c r="E379" s="11" t="s">
        <v>1204</v>
      </c>
      <c r="F379" s="20" t="s">
        <v>36</v>
      </c>
      <c r="G379" s="13"/>
      <c r="H379" s="14">
        <f>IFERROR(IF(M379 &gt; 0, IF(I5 &gt; 0, M379 * (1 - I5), M379), 0), 0)</f>
        <v>89</v>
      </c>
      <c r="I379" s="15">
        <v>24</v>
      </c>
      <c r="J379" s="14">
        <f>IFERROR(IF(AND(G379 &gt; 0, M379 &gt; 0), IF(I5 &gt; 0, G379 * I379 * M379 * (1 - I5), G379 * I379 * M379), 0), 0)</f>
        <v>0</v>
      </c>
      <c r="K379" s="16">
        <v>45788</v>
      </c>
      <c r="L379" s="17" t="s">
        <v>1205</v>
      </c>
      <c r="M379" s="18">
        <v>89</v>
      </c>
      <c r="N379" s="19">
        <f t="shared" si="15"/>
        <v>87.22</v>
      </c>
      <c r="O379" s="19">
        <f t="shared" si="16"/>
        <v>84.55</v>
      </c>
      <c r="P379" s="19">
        <f t="shared" si="17"/>
        <v>83.66</v>
      </c>
    </row>
    <row r="380" spans="1:16" ht="108.6" customHeight="1" x14ac:dyDescent="0.25">
      <c r="A380" s="8" t="s">
        <v>627</v>
      </c>
      <c r="B380" s="8" t="s">
        <v>1206</v>
      </c>
      <c r="C380" s="9"/>
      <c r="D380" s="10" t="s">
        <v>1207</v>
      </c>
      <c r="E380" s="11" t="s">
        <v>1208</v>
      </c>
      <c r="F380" s="20" t="s">
        <v>36</v>
      </c>
      <c r="G380" s="13"/>
      <c r="H380" s="14">
        <f>IFERROR(IF(M380 &gt; 0, IF(I5 &gt; 0, M380 * (1 - I5), M380), 0), 0)</f>
        <v>75</v>
      </c>
      <c r="I380" s="15">
        <v>15</v>
      </c>
      <c r="J380" s="14">
        <f>IFERROR(IF(AND(G380 &gt; 0, M380 &gt; 0), IF(I5 &gt; 0, G380 * I380 * M380 * (1 - I5), G380 * I380 * M380), 0), 0)</f>
        <v>0</v>
      </c>
      <c r="K380" s="16">
        <v>45709</v>
      </c>
      <c r="L380" s="17" t="s">
        <v>1209</v>
      </c>
      <c r="M380" s="18">
        <v>75</v>
      </c>
      <c r="N380" s="19">
        <f t="shared" si="15"/>
        <v>73.5</v>
      </c>
      <c r="O380" s="19">
        <f t="shared" si="16"/>
        <v>71.25</v>
      </c>
      <c r="P380" s="19">
        <f t="shared" si="17"/>
        <v>70.5</v>
      </c>
    </row>
    <row r="381" spans="1:16" ht="108.6" customHeight="1" x14ac:dyDescent="0.25">
      <c r="A381" s="8" t="s">
        <v>1210</v>
      </c>
      <c r="B381" s="8" t="s">
        <v>1211</v>
      </c>
      <c r="C381" s="9"/>
      <c r="D381" s="10" t="s">
        <v>1212</v>
      </c>
      <c r="E381" s="11" t="s">
        <v>1213</v>
      </c>
      <c r="F381" s="12" t="s">
        <v>32</v>
      </c>
      <c r="G381" s="13"/>
      <c r="H381" s="14">
        <f>IFERROR(IF(M381 &gt; 0, IF(I5 &gt; 0, M381 * (1 - I5), M381), 0), 0)</f>
        <v>119</v>
      </c>
      <c r="I381" s="15">
        <v>24</v>
      </c>
      <c r="J381" s="14">
        <f>IFERROR(IF(AND(G381 &gt; 0, M381 &gt; 0), IF(I5 &gt; 0, G381 * I381 * M381 * (1 - I5), G381 * I381 * M381), 0), 0)</f>
        <v>0</v>
      </c>
      <c r="K381" s="16">
        <v>45820</v>
      </c>
      <c r="L381" s="17" t="s">
        <v>1214</v>
      </c>
      <c r="M381" s="18">
        <v>119</v>
      </c>
      <c r="N381" s="19">
        <f t="shared" si="15"/>
        <v>116.62</v>
      </c>
      <c r="O381" s="19">
        <f t="shared" si="16"/>
        <v>113.05</v>
      </c>
      <c r="P381" s="19">
        <f t="shared" si="17"/>
        <v>111.86</v>
      </c>
    </row>
    <row r="382" spans="1:16" ht="108.6" customHeight="1" x14ac:dyDescent="0.25">
      <c r="A382" s="8" t="s">
        <v>1210</v>
      </c>
      <c r="B382" s="8" t="s">
        <v>1211</v>
      </c>
      <c r="C382" s="9"/>
      <c r="D382" s="10" t="s">
        <v>1215</v>
      </c>
      <c r="E382" s="11" t="s">
        <v>1216</v>
      </c>
      <c r="F382" s="20" t="s">
        <v>36</v>
      </c>
      <c r="G382" s="13"/>
      <c r="H382" s="14">
        <f>IFERROR(IF(M382 &gt; 0, IF(I5 &gt; 0, M382 * (1 - I5), M382), 0), 0)</f>
        <v>119</v>
      </c>
      <c r="I382" s="15">
        <v>24</v>
      </c>
      <c r="J382" s="14">
        <f>IFERROR(IF(AND(G382 &gt; 0, M382 &gt; 0), IF(I5 &gt; 0, G382 * I382 * M382 * (1 - I5), G382 * I382 * M382), 0), 0)</f>
        <v>0</v>
      </c>
      <c r="K382" s="16">
        <v>45850</v>
      </c>
      <c r="L382" s="17" t="s">
        <v>1217</v>
      </c>
      <c r="M382" s="18">
        <v>119</v>
      </c>
      <c r="N382" s="19">
        <f t="shared" si="15"/>
        <v>116.62</v>
      </c>
      <c r="O382" s="19">
        <f t="shared" si="16"/>
        <v>113.05</v>
      </c>
      <c r="P382" s="19">
        <f t="shared" si="17"/>
        <v>111.86</v>
      </c>
    </row>
    <row r="383" spans="1:16" ht="108.6" customHeight="1" x14ac:dyDescent="0.25">
      <c r="A383" s="8" t="s">
        <v>1210</v>
      </c>
      <c r="B383" s="8" t="s">
        <v>1211</v>
      </c>
      <c r="C383" s="9"/>
      <c r="D383" s="10" t="s">
        <v>1218</v>
      </c>
      <c r="E383" s="11" t="s">
        <v>1219</v>
      </c>
      <c r="F383" s="20" t="s">
        <v>36</v>
      </c>
      <c r="G383" s="13"/>
      <c r="H383" s="14">
        <f>IFERROR(IF(M383 &gt; 0, IF(I5 &gt; 0, M383 * (1 - I5), M383), 0), 0)</f>
        <v>119</v>
      </c>
      <c r="I383" s="15">
        <v>24</v>
      </c>
      <c r="J383" s="14">
        <f>IFERROR(IF(AND(G383 &gt; 0, M383 &gt; 0), IF(I5 &gt; 0, G383 * I383 * M383 * (1 - I5), G383 * I383 * M383), 0), 0)</f>
        <v>0</v>
      </c>
      <c r="K383" s="16">
        <v>45730</v>
      </c>
      <c r="L383" s="17" t="s">
        <v>1220</v>
      </c>
      <c r="M383" s="18">
        <v>119</v>
      </c>
      <c r="N383" s="19">
        <f t="shared" si="15"/>
        <v>116.62</v>
      </c>
      <c r="O383" s="19">
        <f t="shared" si="16"/>
        <v>113.05</v>
      </c>
      <c r="P383" s="19">
        <f t="shared" si="17"/>
        <v>111.86</v>
      </c>
    </row>
    <row r="384" spans="1:16" ht="108.6" customHeight="1" x14ac:dyDescent="0.25">
      <c r="A384" s="8" t="s">
        <v>1210</v>
      </c>
      <c r="B384" s="8" t="s">
        <v>1211</v>
      </c>
      <c r="C384" s="9"/>
      <c r="D384" s="10" t="s">
        <v>1221</v>
      </c>
      <c r="E384" s="11" t="s">
        <v>1222</v>
      </c>
      <c r="F384" s="12" t="s">
        <v>32</v>
      </c>
      <c r="G384" s="13"/>
      <c r="H384" s="14">
        <f>IFERROR(IF(M384 &gt; 0, IF(I5 &gt; 0, M384 * (1 - I5), M384), 0), 0)</f>
        <v>119</v>
      </c>
      <c r="I384" s="15">
        <v>24</v>
      </c>
      <c r="J384" s="14">
        <f>IFERROR(IF(AND(G384 &gt; 0, M384 &gt; 0), IF(I5 &gt; 0, G384 * I384 * M384 * (1 - I5), G384 * I384 * M384), 0), 0)</f>
        <v>0</v>
      </c>
      <c r="K384" s="16">
        <v>45820</v>
      </c>
      <c r="L384" s="17" t="s">
        <v>1223</v>
      </c>
      <c r="M384" s="18">
        <v>119</v>
      </c>
      <c r="N384" s="19">
        <f t="shared" si="15"/>
        <v>116.62</v>
      </c>
      <c r="O384" s="19">
        <f t="shared" si="16"/>
        <v>113.05</v>
      </c>
      <c r="P384" s="19">
        <f t="shared" si="17"/>
        <v>111.86</v>
      </c>
    </row>
    <row r="385" spans="1:16" ht="108.6" customHeight="1" x14ac:dyDescent="0.25">
      <c r="A385" s="8" t="s">
        <v>1210</v>
      </c>
      <c r="B385" s="8" t="s">
        <v>1211</v>
      </c>
      <c r="C385" s="9"/>
      <c r="D385" s="10" t="s">
        <v>1224</v>
      </c>
      <c r="E385" s="11" t="s">
        <v>1225</v>
      </c>
      <c r="F385" s="12" t="s">
        <v>32</v>
      </c>
      <c r="G385" s="13"/>
      <c r="H385" s="14">
        <f>IFERROR(IF(M385 &gt; 0, IF(I5 &gt; 0, M385 * (1 - I5), M385), 0), 0)</f>
        <v>119</v>
      </c>
      <c r="I385" s="15">
        <v>24</v>
      </c>
      <c r="J385" s="14">
        <f>IFERROR(IF(AND(G385 &gt; 0, M385 &gt; 0), IF(I5 &gt; 0, G385 * I385 * M385 * (1 - I5), G385 * I385 * M385), 0), 0)</f>
        <v>0</v>
      </c>
      <c r="K385" s="16">
        <v>45820</v>
      </c>
      <c r="L385" s="17" t="s">
        <v>1226</v>
      </c>
      <c r="M385" s="18">
        <v>119</v>
      </c>
      <c r="N385" s="19">
        <f t="shared" si="15"/>
        <v>116.62</v>
      </c>
      <c r="O385" s="19">
        <f t="shared" si="16"/>
        <v>113.05</v>
      </c>
      <c r="P385" s="19">
        <f t="shared" si="17"/>
        <v>111.86</v>
      </c>
    </row>
    <row r="386" spans="1:16" ht="108.6" customHeight="1" x14ac:dyDescent="0.25">
      <c r="A386" s="8" t="s">
        <v>1210</v>
      </c>
      <c r="B386" s="8" t="s">
        <v>1211</v>
      </c>
      <c r="C386" s="9"/>
      <c r="D386" s="10" t="s">
        <v>1227</v>
      </c>
      <c r="E386" s="11" t="s">
        <v>1228</v>
      </c>
      <c r="F386" s="20" t="s">
        <v>36</v>
      </c>
      <c r="G386" s="13"/>
      <c r="H386" s="14">
        <f>IFERROR(IF(M386 &gt; 0, IF(I5 &gt; 0, M386 * (1 - I5), M386), 0), 0)</f>
        <v>119</v>
      </c>
      <c r="I386" s="15">
        <v>24</v>
      </c>
      <c r="J386" s="14">
        <f>IFERROR(IF(AND(G386 &gt; 0, M386 &gt; 0), IF(I5 &gt; 0, G386 * I386 * M386 * (1 - I5), G386 * I386 * M386), 0), 0)</f>
        <v>0</v>
      </c>
      <c r="K386" s="16">
        <v>45730</v>
      </c>
      <c r="L386" s="17" t="s">
        <v>1229</v>
      </c>
      <c r="M386" s="18">
        <v>119</v>
      </c>
      <c r="N386" s="19">
        <f t="shared" si="15"/>
        <v>116.62</v>
      </c>
      <c r="O386" s="19">
        <f t="shared" si="16"/>
        <v>113.05</v>
      </c>
      <c r="P386" s="19">
        <f t="shared" si="17"/>
        <v>111.86</v>
      </c>
    </row>
    <row r="387" spans="1:16" ht="108.6" customHeight="1" x14ac:dyDescent="0.25">
      <c r="A387" s="8" t="s">
        <v>1210</v>
      </c>
      <c r="B387" s="8" t="s">
        <v>1211</v>
      </c>
      <c r="C387" s="9"/>
      <c r="D387" s="10" t="s">
        <v>1230</v>
      </c>
      <c r="E387" s="11" t="s">
        <v>1231</v>
      </c>
      <c r="F387" s="12" t="s">
        <v>32</v>
      </c>
      <c r="G387" s="13"/>
      <c r="H387" s="14">
        <f>IFERROR(IF(M387 &gt; 0, IF(I5 &gt; 0, M387 * (1 - I5), M387), 0), 0)</f>
        <v>119</v>
      </c>
      <c r="I387" s="15">
        <v>24</v>
      </c>
      <c r="J387" s="14">
        <f>IFERROR(IF(AND(G387 &gt; 0, M387 &gt; 0), IF(I5 &gt; 0, G387 * I387 * M387 * (1 - I5), G387 * I387 * M387), 0), 0)</f>
        <v>0</v>
      </c>
      <c r="K387" s="16">
        <v>45820</v>
      </c>
      <c r="L387" s="17" t="s">
        <v>1232</v>
      </c>
      <c r="M387" s="18">
        <v>119</v>
      </c>
      <c r="N387" s="19">
        <f t="shared" si="15"/>
        <v>116.62</v>
      </c>
      <c r="O387" s="19">
        <f t="shared" si="16"/>
        <v>113.05</v>
      </c>
      <c r="P387" s="19">
        <f t="shared" si="17"/>
        <v>111.86</v>
      </c>
    </row>
    <row r="388" spans="1:16" ht="108.6" customHeight="1" x14ac:dyDescent="0.25">
      <c r="A388" s="8" t="s">
        <v>1210</v>
      </c>
      <c r="B388" s="8" t="s">
        <v>1211</v>
      </c>
      <c r="C388" s="9"/>
      <c r="D388" s="10" t="s">
        <v>1233</v>
      </c>
      <c r="E388" s="11" t="s">
        <v>1234</v>
      </c>
      <c r="F388" s="20" t="s">
        <v>36</v>
      </c>
      <c r="G388" s="13"/>
      <c r="H388" s="21">
        <f>IFERROR(IF(M388 &gt; 0, IF(I5 &gt; 0, M388 * (1 - I5), M388), 0), 0)</f>
        <v>79</v>
      </c>
      <c r="I388" s="22">
        <v>24</v>
      </c>
      <c r="J388" s="21">
        <f>IFERROR(IF(AND(G388 &gt; 0, M388 &gt; 0), IF(I5 &gt; 0, G388 * I388 * M388 * (1 - I5), G388 * I388 * M388), 0), 0)</f>
        <v>0</v>
      </c>
      <c r="K388" s="23">
        <v>45848</v>
      </c>
      <c r="L388" s="17" t="s">
        <v>1235</v>
      </c>
      <c r="M388" s="18">
        <v>79</v>
      </c>
      <c r="N388" s="19">
        <f t="shared" si="15"/>
        <v>77.42</v>
      </c>
      <c r="O388" s="19">
        <f t="shared" si="16"/>
        <v>75.05</v>
      </c>
      <c r="P388" s="19">
        <f t="shared" si="17"/>
        <v>74.259999999999991</v>
      </c>
    </row>
    <row r="389" spans="1:16" ht="108.6" customHeight="1" x14ac:dyDescent="0.25">
      <c r="A389" s="8" t="s">
        <v>1210</v>
      </c>
      <c r="B389" s="8" t="s">
        <v>1211</v>
      </c>
      <c r="C389" s="9"/>
      <c r="D389" s="10" t="s">
        <v>1236</v>
      </c>
      <c r="E389" s="11" t="s">
        <v>1237</v>
      </c>
      <c r="F389" s="20" t="s">
        <v>36</v>
      </c>
      <c r="G389" s="13"/>
      <c r="H389" s="14">
        <f>IFERROR(IF(M389 &gt; 0, IF(I5 &gt; 0, M389 * (1 - I5), M389), 0), 0)</f>
        <v>106</v>
      </c>
      <c r="I389" s="15">
        <v>24</v>
      </c>
      <c r="J389" s="14">
        <f>IFERROR(IF(AND(G389 &gt; 0, M389 &gt; 0), IF(I5 &gt; 0, G389 * I389 * M389 * (1 - I5), G389 * I389 * M389), 0), 0)</f>
        <v>0</v>
      </c>
      <c r="K389" s="16">
        <v>45819</v>
      </c>
      <c r="L389" s="17" t="s">
        <v>1238</v>
      </c>
      <c r="M389" s="18">
        <v>106</v>
      </c>
      <c r="N389" s="19">
        <f t="shared" si="15"/>
        <v>103.88</v>
      </c>
      <c r="O389" s="19">
        <f t="shared" si="16"/>
        <v>100.69999999999999</v>
      </c>
      <c r="P389" s="19">
        <f t="shared" si="17"/>
        <v>99.64</v>
      </c>
    </row>
    <row r="390" spans="1:16" ht="108.6" customHeight="1" x14ac:dyDescent="0.25">
      <c r="A390" s="8" t="s">
        <v>1210</v>
      </c>
      <c r="B390" s="8" t="s">
        <v>1211</v>
      </c>
      <c r="C390" s="9"/>
      <c r="D390" s="10" t="s">
        <v>1239</v>
      </c>
      <c r="E390" s="11" t="s">
        <v>1240</v>
      </c>
      <c r="F390" s="20" t="s">
        <v>36</v>
      </c>
      <c r="G390" s="13"/>
      <c r="H390" s="21">
        <f>IFERROR(IF(M390 &gt; 0, IF(I5 &gt; 0, M390 * (1 - I5), M390), 0), 0)</f>
        <v>79</v>
      </c>
      <c r="I390" s="22">
        <v>24</v>
      </c>
      <c r="J390" s="21">
        <f>IFERROR(IF(AND(G390 &gt; 0, M390 &gt; 0), IF(I5 &gt; 0, G390 * I390 * M390 * (1 - I5), G390 * I390 * M390), 0), 0)</f>
        <v>0</v>
      </c>
      <c r="K390" s="23">
        <v>45819</v>
      </c>
      <c r="L390" s="17" t="s">
        <v>1241</v>
      </c>
      <c r="M390" s="18">
        <v>79</v>
      </c>
      <c r="N390" s="19">
        <f t="shared" si="15"/>
        <v>77.42</v>
      </c>
      <c r="O390" s="19">
        <f t="shared" si="16"/>
        <v>75.05</v>
      </c>
      <c r="P390" s="19">
        <f t="shared" si="17"/>
        <v>74.259999999999991</v>
      </c>
    </row>
    <row r="391" spans="1:16" ht="108.6" customHeight="1" x14ac:dyDescent="0.25">
      <c r="A391" s="8" t="s">
        <v>1210</v>
      </c>
      <c r="B391" s="8" t="s">
        <v>1211</v>
      </c>
      <c r="C391" s="9"/>
      <c r="D391" s="10" t="s">
        <v>1242</v>
      </c>
      <c r="E391" s="11" t="s">
        <v>1243</v>
      </c>
      <c r="F391" s="20" t="s">
        <v>36</v>
      </c>
      <c r="G391" s="13"/>
      <c r="H391" s="14">
        <f>IFERROR(IF(M391 &gt; 0, IF(I5 &gt; 0, M391 * (1 - I5), M391), 0), 0)</f>
        <v>106</v>
      </c>
      <c r="I391" s="15">
        <v>24</v>
      </c>
      <c r="J391" s="14">
        <f>IFERROR(IF(AND(G391 &gt; 0, M391 &gt; 0), IF(I5 &gt; 0, G391 * I391 * M391 * (1 - I5), G391 * I391 * M391), 0), 0)</f>
        <v>0</v>
      </c>
      <c r="K391" s="16">
        <v>45778</v>
      </c>
      <c r="L391" s="17" t="s">
        <v>1244</v>
      </c>
      <c r="M391" s="18">
        <v>106</v>
      </c>
      <c r="N391" s="19">
        <f t="shared" ref="N391:N454" si="18">IFERROR(IF(M391 &gt; 0, M391 * 0.98, 0), 0)</f>
        <v>103.88</v>
      </c>
      <c r="O391" s="19">
        <f t="shared" ref="O391:O454" si="19">IFERROR(IF(M391 &gt; 0, M391 * 0.95, 0), 0)</f>
        <v>100.69999999999999</v>
      </c>
      <c r="P391" s="19">
        <f t="shared" ref="P391:P454" si="20">IFERROR(IF(M391 &gt; 0, M391 * 0.94, 0), 0)</f>
        <v>99.64</v>
      </c>
    </row>
    <row r="392" spans="1:16" ht="108.6" customHeight="1" x14ac:dyDescent="0.25">
      <c r="A392" s="8" t="s">
        <v>161</v>
      </c>
      <c r="B392" s="8" t="s">
        <v>1245</v>
      </c>
      <c r="C392" s="9"/>
      <c r="D392" s="10" t="s">
        <v>1246</v>
      </c>
      <c r="E392" s="11" t="s">
        <v>1247</v>
      </c>
      <c r="F392" s="20" t="s">
        <v>36</v>
      </c>
      <c r="G392" s="13"/>
      <c r="H392" s="21">
        <f>IFERROR(IF(M392 &gt; 0, IF(I5 &gt; 0, M392 * (1 - I5), M392), 0), 0)</f>
        <v>49</v>
      </c>
      <c r="I392" s="22">
        <v>12</v>
      </c>
      <c r="J392" s="21">
        <f>IFERROR(IF(AND(G392 &gt; 0, M392 &gt; 0), IF(I5 &gt; 0, G392 * I392 * M392 * (1 - I5), G392 * I392 * M392), 0), 0)</f>
        <v>0</v>
      </c>
      <c r="K392" s="23">
        <v>45714</v>
      </c>
      <c r="L392" s="17" t="s">
        <v>1248</v>
      </c>
      <c r="M392" s="18">
        <v>49</v>
      </c>
      <c r="N392" s="19">
        <f t="shared" si="18"/>
        <v>48.019999999999996</v>
      </c>
      <c r="O392" s="19">
        <f t="shared" si="19"/>
        <v>46.55</v>
      </c>
      <c r="P392" s="19">
        <f t="shared" si="20"/>
        <v>46.059999999999995</v>
      </c>
    </row>
    <row r="393" spans="1:16" ht="108.6" customHeight="1" x14ac:dyDescent="0.25">
      <c r="A393" s="8" t="s">
        <v>161</v>
      </c>
      <c r="B393" s="8" t="s">
        <v>1245</v>
      </c>
      <c r="C393" s="9"/>
      <c r="D393" s="10" t="s">
        <v>1249</v>
      </c>
      <c r="E393" s="11" t="s">
        <v>1250</v>
      </c>
      <c r="F393" s="20" t="s">
        <v>36</v>
      </c>
      <c r="G393" s="13"/>
      <c r="H393" s="21">
        <f>IFERROR(IF(M393 &gt; 0, IF(I5 &gt; 0, M393 * (1 - I5), M393), 0), 0)</f>
        <v>49</v>
      </c>
      <c r="I393" s="22">
        <v>12</v>
      </c>
      <c r="J393" s="21">
        <f>IFERROR(IF(AND(G393 &gt; 0, M393 &gt; 0), IF(I5 &gt; 0, G393 * I393 * M393 * (1 - I5), G393 * I393 * M393), 0), 0)</f>
        <v>0</v>
      </c>
      <c r="K393" s="23">
        <v>45714</v>
      </c>
      <c r="L393" s="17" t="s">
        <v>1251</v>
      </c>
      <c r="M393" s="18">
        <v>49</v>
      </c>
      <c r="N393" s="19">
        <f t="shared" si="18"/>
        <v>48.019999999999996</v>
      </c>
      <c r="O393" s="19">
        <f t="shared" si="19"/>
        <v>46.55</v>
      </c>
      <c r="P393" s="19">
        <f t="shared" si="20"/>
        <v>46.059999999999995</v>
      </c>
    </row>
    <row r="394" spans="1:16" ht="108.6" customHeight="1" x14ac:dyDescent="0.25">
      <c r="A394" s="8" t="s">
        <v>161</v>
      </c>
      <c r="B394" s="8" t="s">
        <v>1245</v>
      </c>
      <c r="C394" s="9"/>
      <c r="D394" s="10" t="s">
        <v>1252</v>
      </c>
      <c r="E394" s="11" t="s">
        <v>1253</v>
      </c>
      <c r="F394" s="20" t="s">
        <v>36</v>
      </c>
      <c r="G394" s="13"/>
      <c r="H394" s="14">
        <f>IFERROR(IF(M394 &gt; 0, IF(I5 &gt; 0, M394 * (1 - I5), M394), 0), 0)</f>
        <v>62</v>
      </c>
      <c r="I394" s="15">
        <v>12</v>
      </c>
      <c r="J394" s="14">
        <f>IFERROR(IF(AND(G394 &gt; 0, M394 &gt; 0), IF(I5 &gt; 0, G394 * I394 * M394 * (1 - I5), G394 * I394 * M394), 0), 0)</f>
        <v>0</v>
      </c>
      <c r="K394" s="16">
        <v>45709</v>
      </c>
      <c r="L394" s="17" t="s">
        <v>1254</v>
      </c>
      <c r="M394" s="18">
        <v>62</v>
      </c>
      <c r="N394" s="19">
        <f t="shared" si="18"/>
        <v>60.76</v>
      </c>
      <c r="O394" s="19">
        <f t="shared" si="19"/>
        <v>58.9</v>
      </c>
      <c r="P394" s="19">
        <f t="shared" si="20"/>
        <v>58.279999999999994</v>
      </c>
    </row>
    <row r="395" spans="1:16" ht="108.6" customHeight="1" x14ac:dyDescent="0.25">
      <c r="A395" s="8" t="s">
        <v>161</v>
      </c>
      <c r="B395" s="8" t="s">
        <v>1245</v>
      </c>
      <c r="C395" s="9"/>
      <c r="D395" s="10" t="s">
        <v>1255</v>
      </c>
      <c r="E395" s="11" t="s">
        <v>1256</v>
      </c>
      <c r="F395" s="20" t="s">
        <v>36</v>
      </c>
      <c r="G395" s="13"/>
      <c r="H395" s="14">
        <f>IFERROR(IF(M395 &gt; 0, IF(I5 &gt; 0, M395 * (1 - I5), M395), 0), 0)</f>
        <v>62</v>
      </c>
      <c r="I395" s="15">
        <v>12</v>
      </c>
      <c r="J395" s="14">
        <f>IFERROR(IF(AND(G395 &gt; 0, M395 &gt; 0), IF(I5 &gt; 0, G395 * I395 * M395 * (1 - I5), G395 * I395 * M395), 0), 0)</f>
        <v>0</v>
      </c>
      <c r="K395" s="16">
        <v>45814</v>
      </c>
      <c r="L395" s="17" t="s">
        <v>1257</v>
      </c>
      <c r="M395" s="18">
        <v>62</v>
      </c>
      <c r="N395" s="19">
        <f t="shared" si="18"/>
        <v>60.76</v>
      </c>
      <c r="O395" s="19">
        <f t="shared" si="19"/>
        <v>58.9</v>
      </c>
      <c r="P395" s="19">
        <f t="shared" si="20"/>
        <v>58.279999999999994</v>
      </c>
    </row>
    <row r="396" spans="1:16" ht="108.6" customHeight="1" x14ac:dyDescent="0.25">
      <c r="A396" s="8" t="s">
        <v>161</v>
      </c>
      <c r="B396" s="8" t="s">
        <v>1245</v>
      </c>
      <c r="C396" s="9"/>
      <c r="D396" s="10" t="s">
        <v>1258</v>
      </c>
      <c r="E396" s="11" t="s">
        <v>1259</v>
      </c>
      <c r="F396" s="20" t="s">
        <v>36</v>
      </c>
      <c r="G396" s="13"/>
      <c r="H396" s="14">
        <f>IFERROR(IF(M396 &gt; 0, IF(I5 &gt; 0, M396 * (1 - I5), M396), 0), 0)</f>
        <v>62</v>
      </c>
      <c r="I396" s="15">
        <v>12</v>
      </c>
      <c r="J396" s="14">
        <f>IFERROR(IF(AND(G396 &gt; 0, M396 &gt; 0), IF(I5 &gt; 0, G396 * I396 * M396 * (1 - I5), G396 * I396 * M396), 0), 0)</f>
        <v>0</v>
      </c>
      <c r="K396" s="16">
        <v>45775</v>
      </c>
      <c r="L396" s="17" t="s">
        <v>1260</v>
      </c>
      <c r="M396" s="18">
        <v>62</v>
      </c>
      <c r="N396" s="19">
        <f t="shared" si="18"/>
        <v>60.76</v>
      </c>
      <c r="O396" s="19">
        <f t="shared" si="19"/>
        <v>58.9</v>
      </c>
      <c r="P396" s="19">
        <f t="shared" si="20"/>
        <v>58.279999999999994</v>
      </c>
    </row>
    <row r="397" spans="1:16" ht="108.6" customHeight="1" x14ac:dyDescent="0.25">
      <c r="A397" s="8" t="s">
        <v>161</v>
      </c>
      <c r="B397" s="8" t="s">
        <v>1245</v>
      </c>
      <c r="C397" s="9"/>
      <c r="D397" s="10" t="s">
        <v>1261</v>
      </c>
      <c r="E397" s="11" t="s">
        <v>1262</v>
      </c>
      <c r="F397" s="20" t="s">
        <v>36</v>
      </c>
      <c r="G397" s="13"/>
      <c r="H397" s="14">
        <f>IFERROR(IF(M397 &gt; 0, IF(I5 &gt; 0, M397 * (1 - I5), M397), 0), 0)</f>
        <v>62</v>
      </c>
      <c r="I397" s="15">
        <v>12</v>
      </c>
      <c r="J397" s="14">
        <f>IFERROR(IF(AND(G397 &gt; 0, M397 &gt; 0), IF(I5 &gt; 0, G397 * I397 * M397 * (1 - I5), G397 * I397 * M397), 0), 0)</f>
        <v>0</v>
      </c>
      <c r="K397" s="16">
        <v>45826</v>
      </c>
      <c r="L397" s="17" t="s">
        <v>1263</v>
      </c>
      <c r="M397" s="18">
        <v>62</v>
      </c>
      <c r="N397" s="19">
        <f t="shared" si="18"/>
        <v>60.76</v>
      </c>
      <c r="O397" s="19">
        <f t="shared" si="19"/>
        <v>58.9</v>
      </c>
      <c r="P397" s="19">
        <f t="shared" si="20"/>
        <v>58.279999999999994</v>
      </c>
    </row>
    <row r="398" spans="1:16" ht="108.6" customHeight="1" x14ac:dyDescent="0.25">
      <c r="A398" s="8" t="s">
        <v>161</v>
      </c>
      <c r="B398" s="8" t="s">
        <v>1245</v>
      </c>
      <c r="C398" s="9"/>
      <c r="D398" s="10" t="s">
        <v>1264</v>
      </c>
      <c r="E398" s="11" t="s">
        <v>1265</v>
      </c>
      <c r="F398" s="20" t="s">
        <v>36</v>
      </c>
      <c r="G398" s="13"/>
      <c r="H398" s="14">
        <f>IFERROR(IF(M398 &gt; 0, IF(I5 &gt; 0, M398 * (1 - I5), M398), 0), 0)</f>
        <v>62</v>
      </c>
      <c r="I398" s="15">
        <v>12</v>
      </c>
      <c r="J398" s="14">
        <f>IFERROR(IF(AND(G398 &gt; 0, M398 &gt; 0), IF(I5 &gt; 0, G398 * I398 * M398 * (1 - I5), G398 * I398 * M398), 0), 0)</f>
        <v>0</v>
      </c>
      <c r="K398" s="16">
        <v>45870</v>
      </c>
      <c r="L398" s="17" t="s">
        <v>1266</v>
      </c>
      <c r="M398" s="18">
        <v>62</v>
      </c>
      <c r="N398" s="19">
        <f t="shared" si="18"/>
        <v>60.76</v>
      </c>
      <c r="O398" s="19">
        <f t="shared" si="19"/>
        <v>58.9</v>
      </c>
      <c r="P398" s="19">
        <f t="shared" si="20"/>
        <v>58.279999999999994</v>
      </c>
    </row>
    <row r="399" spans="1:16" ht="108.6" customHeight="1" x14ac:dyDescent="0.25">
      <c r="A399" s="8" t="s">
        <v>161</v>
      </c>
      <c r="B399" s="8" t="s">
        <v>1245</v>
      </c>
      <c r="C399" s="9"/>
      <c r="D399" s="10" t="s">
        <v>1267</v>
      </c>
      <c r="E399" s="11" t="s">
        <v>1268</v>
      </c>
      <c r="F399" s="20" t="s">
        <v>36</v>
      </c>
      <c r="G399" s="13"/>
      <c r="H399" s="14">
        <f>IFERROR(IF(M399 &gt; 0, IF(I5 &gt; 0, M399 * (1 - I5), M399), 0), 0)</f>
        <v>62</v>
      </c>
      <c r="I399" s="15">
        <v>12</v>
      </c>
      <c r="J399" s="14">
        <f>IFERROR(IF(AND(G399 &gt; 0, M399 &gt; 0), IF(I5 &gt; 0, G399 * I399 * M399 * (1 - I5), G399 * I399 * M399), 0), 0)</f>
        <v>0</v>
      </c>
      <c r="K399" s="16">
        <v>45814</v>
      </c>
      <c r="L399" s="17" t="s">
        <v>1269</v>
      </c>
      <c r="M399" s="18">
        <v>62</v>
      </c>
      <c r="N399" s="19">
        <f t="shared" si="18"/>
        <v>60.76</v>
      </c>
      <c r="O399" s="19">
        <f t="shared" si="19"/>
        <v>58.9</v>
      </c>
      <c r="P399" s="19">
        <f t="shared" si="20"/>
        <v>58.279999999999994</v>
      </c>
    </row>
    <row r="400" spans="1:16" ht="108.6" customHeight="1" x14ac:dyDescent="0.25">
      <c r="A400" s="8" t="s">
        <v>161</v>
      </c>
      <c r="B400" s="8" t="s">
        <v>1245</v>
      </c>
      <c r="C400" s="9"/>
      <c r="D400" s="10" t="s">
        <v>1270</v>
      </c>
      <c r="E400" s="11" t="s">
        <v>1271</v>
      </c>
      <c r="F400" s="20" t="s">
        <v>36</v>
      </c>
      <c r="G400" s="13"/>
      <c r="H400" s="14">
        <f>IFERROR(IF(M400 &gt; 0, IF(I5 &gt; 0, M400 * (1 - I5), M400), 0), 0)</f>
        <v>62</v>
      </c>
      <c r="I400" s="15">
        <v>12</v>
      </c>
      <c r="J400" s="14">
        <f>IFERROR(IF(AND(G400 &gt; 0, M400 &gt; 0), IF(I5 &gt; 0, G400 * I400 * M400 * (1 - I5), G400 * I400 * M400), 0), 0)</f>
        <v>0</v>
      </c>
      <c r="K400" s="16">
        <v>45715</v>
      </c>
      <c r="L400" s="17" t="s">
        <v>1272</v>
      </c>
      <c r="M400" s="18">
        <v>62</v>
      </c>
      <c r="N400" s="19">
        <f t="shared" si="18"/>
        <v>60.76</v>
      </c>
      <c r="O400" s="19">
        <f t="shared" si="19"/>
        <v>58.9</v>
      </c>
      <c r="P400" s="19">
        <f t="shared" si="20"/>
        <v>58.279999999999994</v>
      </c>
    </row>
    <row r="401" spans="1:16" ht="108.6" customHeight="1" x14ac:dyDescent="0.25">
      <c r="A401" s="8" t="s">
        <v>161</v>
      </c>
      <c r="B401" s="8" t="s">
        <v>1245</v>
      </c>
      <c r="C401" s="9"/>
      <c r="D401" s="10" t="s">
        <v>1273</v>
      </c>
      <c r="E401" s="11" t="s">
        <v>1274</v>
      </c>
      <c r="F401" s="20" t="s">
        <v>36</v>
      </c>
      <c r="G401" s="13"/>
      <c r="H401" s="14">
        <f>IFERROR(IF(M401 &gt; 0, IF(I5 &gt; 0, M401 * (1 - I5), M401), 0), 0)</f>
        <v>62</v>
      </c>
      <c r="I401" s="15">
        <v>12</v>
      </c>
      <c r="J401" s="14">
        <f>IFERROR(IF(AND(G401 &gt; 0, M401 &gt; 0), IF(I5 &gt; 0, G401 * I401 * M401 * (1 - I5), G401 * I401 * M401), 0), 0)</f>
        <v>0</v>
      </c>
      <c r="K401" s="16">
        <v>45814</v>
      </c>
      <c r="L401" s="17" t="s">
        <v>1275</v>
      </c>
      <c r="M401" s="18">
        <v>62</v>
      </c>
      <c r="N401" s="19">
        <f t="shared" si="18"/>
        <v>60.76</v>
      </c>
      <c r="O401" s="19">
        <f t="shared" si="19"/>
        <v>58.9</v>
      </c>
      <c r="P401" s="19">
        <f t="shared" si="20"/>
        <v>58.279999999999994</v>
      </c>
    </row>
    <row r="402" spans="1:16" ht="108.6" customHeight="1" x14ac:dyDescent="0.25">
      <c r="A402" s="8" t="s">
        <v>161</v>
      </c>
      <c r="B402" s="8" t="s">
        <v>1245</v>
      </c>
      <c r="C402" s="9"/>
      <c r="D402" s="10" t="s">
        <v>1276</v>
      </c>
      <c r="E402" s="11" t="s">
        <v>1277</v>
      </c>
      <c r="F402" s="20" t="s">
        <v>36</v>
      </c>
      <c r="G402" s="13"/>
      <c r="H402" s="14">
        <f>IFERROR(IF(M402 &gt; 0, IF(I5 &gt; 0, M402 * (1 - I5), M402), 0), 0)</f>
        <v>62</v>
      </c>
      <c r="I402" s="15">
        <v>12</v>
      </c>
      <c r="J402" s="14">
        <f>IFERROR(IF(AND(G402 &gt; 0, M402 &gt; 0), IF(I5 &gt; 0, G402 * I402 * M402 * (1 - I5), G402 * I402 * M402), 0), 0)</f>
        <v>0</v>
      </c>
      <c r="K402" s="16">
        <v>45710</v>
      </c>
      <c r="L402" s="17" t="s">
        <v>1278</v>
      </c>
      <c r="M402" s="18">
        <v>62</v>
      </c>
      <c r="N402" s="19">
        <f t="shared" si="18"/>
        <v>60.76</v>
      </c>
      <c r="O402" s="19">
        <f t="shared" si="19"/>
        <v>58.9</v>
      </c>
      <c r="P402" s="19">
        <f t="shared" si="20"/>
        <v>58.279999999999994</v>
      </c>
    </row>
    <row r="403" spans="1:16" ht="108.6" customHeight="1" x14ac:dyDescent="0.25">
      <c r="A403" s="8" t="s">
        <v>161</v>
      </c>
      <c r="B403" s="8" t="s">
        <v>1245</v>
      </c>
      <c r="C403" s="9"/>
      <c r="D403" s="10" t="s">
        <v>1279</v>
      </c>
      <c r="E403" s="11" t="s">
        <v>1280</v>
      </c>
      <c r="F403" s="20" t="s">
        <v>36</v>
      </c>
      <c r="G403" s="13"/>
      <c r="H403" s="14">
        <f>IFERROR(IF(M403 &gt; 0, IF(I5 &gt; 0, M403 * (1 - I5), M403), 0), 0)</f>
        <v>62</v>
      </c>
      <c r="I403" s="15">
        <v>12</v>
      </c>
      <c r="J403" s="14">
        <f>IFERROR(IF(AND(G403 &gt; 0, M403 &gt; 0), IF(I5 &gt; 0, G403 * I403 * M403 * (1 - I5), G403 * I403 * M403), 0), 0)</f>
        <v>0</v>
      </c>
      <c r="K403" s="16">
        <v>45711</v>
      </c>
      <c r="L403" s="17" t="s">
        <v>1281</v>
      </c>
      <c r="M403" s="18">
        <v>62</v>
      </c>
      <c r="N403" s="19">
        <f t="shared" si="18"/>
        <v>60.76</v>
      </c>
      <c r="O403" s="19">
        <f t="shared" si="19"/>
        <v>58.9</v>
      </c>
      <c r="P403" s="19">
        <f t="shared" si="20"/>
        <v>58.279999999999994</v>
      </c>
    </row>
    <row r="404" spans="1:16" ht="108.6" customHeight="1" x14ac:dyDescent="0.25">
      <c r="A404" s="8" t="s">
        <v>161</v>
      </c>
      <c r="B404" s="8" t="s">
        <v>1245</v>
      </c>
      <c r="C404" s="9"/>
      <c r="D404" s="10" t="s">
        <v>1282</v>
      </c>
      <c r="E404" s="11" t="s">
        <v>1283</v>
      </c>
      <c r="F404" s="20" t="s">
        <v>36</v>
      </c>
      <c r="G404" s="13"/>
      <c r="H404" s="14">
        <f>IFERROR(IF(M404 &gt; 0, IF(I5 &gt; 0, M404 * (1 - I5), M404), 0), 0)</f>
        <v>62</v>
      </c>
      <c r="I404" s="15">
        <v>12</v>
      </c>
      <c r="J404" s="14">
        <f>IFERROR(IF(AND(G404 &gt; 0, M404 &gt; 0), IF(I5 &gt; 0, G404 * I404 * M404 * (1 - I5), G404 * I404 * M404), 0), 0)</f>
        <v>0</v>
      </c>
      <c r="K404" s="16">
        <v>46252</v>
      </c>
      <c r="L404" s="17" t="s">
        <v>1284</v>
      </c>
      <c r="M404" s="18">
        <v>62</v>
      </c>
      <c r="N404" s="19">
        <f t="shared" si="18"/>
        <v>60.76</v>
      </c>
      <c r="O404" s="19">
        <f t="shared" si="19"/>
        <v>58.9</v>
      </c>
      <c r="P404" s="19">
        <f t="shared" si="20"/>
        <v>58.279999999999994</v>
      </c>
    </row>
    <row r="405" spans="1:16" ht="108.6" customHeight="1" x14ac:dyDescent="0.25">
      <c r="A405" s="8" t="s">
        <v>161</v>
      </c>
      <c r="B405" s="8" t="s">
        <v>1245</v>
      </c>
      <c r="C405" s="9"/>
      <c r="D405" s="10" t="s">
        <v>1285</v>
      </c>
      <c r="E405" s="11" t="s">
        <v>1286</v>
      </c>
      <c r="F405" s="20" t="s">
        <v>36</v>
      </c>
      <c r="G405" s="13"/>
      <c r="H405" s="14">
        <f>IFERROR(IF(M405 &gt; 0, IF(I5 &gt; 0, M405 * (1 - I5), M405), 0), 0)</f>
        <v>62</v>
      </c>
      <c r="I405" s="15">
        <v>12</v>
      </c>
      <c r="J405" s="14">
        <f>IFERROR(IF(AND(G405 &gt; 0, M405 &gt; 0), IF(I5 &gt; 0, G405 * I405 * M405 * (1 - I5), G405 * I405 * M405), 0), 0)</f>
        <v>0</v>
      </c>
      <c r="K405" s="16">
        <v>46254</v>
      </c>
      <c r="L405" s="17" t="s">
        <v>1287</v>
      </c>
      <c r="M405" s="18">
        <v>62</v>
      </c>
      <c r="N405" s="19">
        <f t="shared" si="18"/>
        <v>60.76</v>
      </c>
      <c r="O405" s="19">
        <f t="shared" si="19"/>
        <v>58.9</v>
      </c>
      <c r="P405" s="19">
        <f t="shared" si="20"/>
        <v>58.279999999999994</v>
      </c>
    </row>
    <row r="406" spans="1:16" ht="108.6" customHeight="1" x14ac:dyDescent="0.25">
      <c r="A406" s="8" t="s">
        <v>161</v>
      </c>
      <c r="B406" s="8" t="s">
        <v>162</v>
      </c>
      <c r="C406" s="9"/>
      <c r="D406" s="10" t="s">
        <v>1288</v>
      </c>
      <c r="E406" s="11" t="s">
        <v>1289</v>
      </c>
      <c r="F406" s="20" t="s">
        <v>36</v>
      </c>
      <c r="G406" s="13"/>
      <c r="H406" s="21">
        <f>IFERROR(IF(M406 &gt; 0, IF(I5 &gt; 0, M406 * (1 - I5), M406), 0), 0)</f>
        <v>49</v>
      </c>
      <c r="I406" s="22">
        <v>12</v>
      </c>
      <c r="J406" s="21">
        <f>IFERROR(IF(AND(G406 &gt; 0, M406 &gt; 0), IF(I5 &gt; 0, G406 * I406 * M406 * (1 - I5), G406 * I406 * M406), 0), 0)</f>
        <v>0</v>
      </c>
      <c r="K406" s="23">
        <v>45708</v>
      </c>
      <c r="L406" s="17" t="s">
        <v>1290</v>
      </c>
      <c r="M406" s="18">
        <v>49</v>
      </c>
      <c r="N406" s="19">
        <f t="shared" si="18"/>
        <v>48.019999999999996</v>
      </c>
      <c r="O406" s="19">
        <f t="shared" si="19"/>
        <v>46.55</v>
      </c>
      <c r="P406" s="19">
        <f t="shared" si="20"/>
        <v>46.059999999999995</v>
      </c>
    </row>
    <row r="407" spans="1:16" ht="108.6" customHeight="1" x14ac:dyDescent="0.25">
      <c r="A407" s="8" t="s">
        <v>161</v>
      </c>
      <c r="B407" s="8" t="s">
        <v>162</v>
      </c>
      <c r="C407" s="9"/>
      <c r="D407" s="10" t="s">
        <v>1291</v>
      </c>
      <c r="E407" s="11" t="s">
        <v>1292</v>
      </c>
      <c r="F407" s="20" t="s">
        <v>36</v>
      </c>
      <c r="G407" s="13"/>
      <c r="H407" s="21">
        <f>IFERROR(IF(M407 &gt; 0, IF(I5 &gt; 0, M407 * (1 - I5), M407), 0), 0)</f>
        <v>49</v>
      </c>
      <c r="I407" s="22">
        <v>12</v>
      </c>
      <c r="J407" s="21">
        <f>IFERROR(IF(AND(G407 &gt; 0, M407 &gt; 0), IF(I5 &gt; 0, G407 * I407 * M407 * (1 - I5), G407 * I407 * M407), 0), 0)</f>
        <v>0</v>
      </c>
      <c r="K407" s="23">
        <v>45708</v>
      </c>
      <c r="L407" s="17" t="s">
        <v>1293</v>
      </c>
      <c r="M407" s="18">
        <v>49</v>
      </c>
      <c r="N407" s="19">
        <f t="shared" si="18"/>
        <v>48.019999999999996</v>
      </c>
      <c r="O407" s="19">
        <f t="shared" si="19"/>
        <v>46.55</v>
      </c>
      <c r="P407" s="19">
        <f t="shared" si="20"/>
        <v>46.059999999999995</v>
      </c>
    </row>
    <row r="408" spans="1:16" ht="108.6" customHeight="1" x14ac:dyDescent="0.25">
      <c r="A408" s="8" t="s">
        <v>161</v>
      </c>
      <c r="B408" s="8" t="s">
        <v>162</v>
      </c>
      <c r="C408" s="9"/>
      <c r="D408" s="10" t="s">
        <v>1294</v>
      </c>
      <c r="E408" s="11" t="s">
        <v>1295</v>
      </c>
      <c r="F408" s="12" t="s">
        <v>32</v>
      </c>
      <c r="G408" s="13"/>
      <c r="H408" s="14">
        <f>IFERROR(IF(M408 &gt; 0, IF(I5 &gt; 0, M408 * (1 - I5), M408), 0), 0)</f>
        <v>59</v>
      </c>
      <c r="I408" s="15">
        <v>12</v>
      </c>
      <c r="J408" s="14">
        <f>IFERROR(IF(AND(G408 &gt; 0, M408 &gt; 0), IF(I5 &gt; 0, G408 * I408 * M408 * (1 - I5), G408 * I408 * M408), 0), 0)</f>
        <v>0</v>
      </c>
      <c r="K408" s="16">
        <v>45711</v>
      </c>
      <c r="L408" s="17" t="s">
        <v>1296</v>
      </c>
      <c r="M408" s="18">
        <v>59</v>
      </c>
      <c r="N408" s="19">
        <f t="shared" si="18"/>
        <v>57.82</v>
      </c>
      <c r="O408" s="19">
        <f t="shared" si="19"/>
        <v>56.05</v>
      </c>
      <c r="P408" s="19">
        <f t="shared" si="20"/>
        <v>55.459999999999994</v>
      </c>
    </row>
    <row r="409" spans="1:16" ht="108.6" customHeight="1" x14ac:dyDescent="0.25">
      <c r="A409" s="8" t="s">
        <v>161</v>
      </c>
      <c r="B409" s="8" t="s">
        <v>162</v>
      </c>
      <c r="C409" s="9"/>
      <c r="D409" s="10" t="s">
        <v>1297</v>
      </c>
      <c r="E409" s="11" t="s">
        <v>1298</v>
      </c>
      <c r="F409" s="20" t="s">
        <v>36</v>
      </c>
      <c r="G409" s="13"/>
      <c r="H409" s="14">
        <f>IFERROR(IF(M409 &gt; 0, IF(I5 &gt; 0, M409 * (1 - I5), M409), 0), 0)</f>
        <v>59</v>
      </c>
      <c r="I409" s="15">
        <v>12</v>
      </c>
      <c r="J409" s="14">
        <f>IFERROR(IF(AND(G409 &gt; 0, M409 &gt; 0), IF(I5 &gt; 0, G409 * I409 * M409 * (1 - I5), G409 * I409 * M409), 0), 0)</f>
        <v>0</v>
      </c>
      <c r="K409" s="16">
        <v>45799</v>
      </c>
      <c r="L409" s="17" t="s">
        <v>1299</v>
      </c>
      <c r="M409" s="18">
        <v>59</v>
      </c>
      <c r="N409" s="19">
        <f t="shared" si="18"/>
        <v>57.82</v>
      </c>
      <c r="O409" s="19">
        <f t="shared" si="19"/>
        <v>56.05</v>
      </c>
      <c r="P409" s="19">
        <f t="shared" si="20"/>
        <v>55.459999999999994</v>
      </c>
    </row>
    <row r="410" spans="1:16" ht="108.6" customHeight="1" x14ac:dyDescent="0.25">
      <c r="A410" s="8" t="s">
        <v>161</v>
      </c>
      <c r="B410" s="8" t="s">
        <v>162</v>
      </c>
      <c r="C410" s="9"/>
      <c r="D410" s="10" t="s">
        <v>1300</v>
      </c>
      <c r="E410" s="11" t="s">
        <v>1301</v>
      </c>
      <c r="F410" s="12" t="s">
        <v>32</v>
      </c>
      <c r="G410" s="13"/>
      <c r="H410" s="14">
        <f>IFERROR(IF(M410 &gt; 0, IF(I5 &gt; 0, M410 * (1 - I5), M410), 0), 0)</f>
        <v>59</v>
      </c>
      <c r="I410" s="15">
        <v>12</v>
      </c>
      <c r="J410" s="14">
        <f>IFERROR(IF(AND(G410 &gt; 0, M410 &gt; 0), IF(I5 &gt; 0, G410 * I410 * M410 * (1 - I5), G410 * I410 * M410), 0), 0)</f>
        <v>0</v>
      </c>
      <c r="K410" s="16">
        <v>45799</v>
      </c>
      <c r="L410" s="17" t="s">
        <v>1302</v>
      </c>
      <c r="M410" s="18">
        <v>59</v>
      </c>
      <c r="N410" s="19">
        <f t="shared" si="18"/>
        <v>57.82</v>
      </c>
      <c r="O410" s="19">
        <f t="shared" si="19"/>
        <v>56.05</v>
      </c>
      <c r="P410" s="19">
        <f t="shared" si="20"/>
        <v>55.459999999999994</v>
      </c>
    </row>
    <row r="411" spans="1:16" ht="108.6" customHeight="1" x14ac:dyDescent="0.25">
      <c r="A411" s="8" t="s">
        <v>161</v>
      </c>
      <c r="B411" s="8" t="s">
        <v>162</v>
      </c>
      <c r="C411" s="9"/>
      <c r="D411" s="10" t="s">
        <v>1303</v>
      </c>
      <c r="E411" s="11" t="s">
        <v>1304</v>
      </c>
      <c r="F411" s="20" t="s">
        <v>36</v>
      </c>
      <c r="G411" s="13"/>
      <c r="H411" s="14">
        <f>IFERROR(IF(M411 &gt; 0, IF(I5 &gt; 0, M411 * (1 - I5), M411), 0), 0)</f>
        <v>49</v>
      </c>
      <c r="I411" s="15">
        <v>12</v>
      </c>
      <c r="J411" s="14">
        <f>IFERROR(IF(AND(G411 &gt; 0, M411 &gt; 0), IF(I5 &gt; 0, G411 * I411 * M411 * (1 - I5), G411 * I411 * M411), 0), 0)</f>
        <v>0</v>
      </c>
      <c r="K411" s="16">
        <v>45825</v>
      </c>
      <c r="L411" s="17" t="s">
        <v>1305</v>
      </c>
      <c r="M411" s="18">
        <v>49</v>
      </c>
      <c r="N411" s="19">
        <f t="shared" si="18"/>
        <v>48.019999999999996</v>
      </c>
      <c r="O411" s="19">
        <f t="shared" si="19"/>
        <v>46.55</v>
      </c>
      <c r="P411" s="19">
        <f t="shared" si="20"/>
        <v>46.059999999999995</v>
      </c>
    </row>
    <row r="412" spans="1:16" ht="108.6" customHeight="1" x14ac:dyDescent="0.25">
      <c r="A412" s="8" t="s">
        <v>161</v>
      </c>
      <c r="B412" s="8" t="s">
        <v>162</v>
      </c>
      <c r="C412" s="9"/>
      <c r="D412" s="10" t="s">
        <v>1306</v>
      </c>
      <c r="E412" s="11" t="s">
        <v>1307</v>
      </c>
      <c r="F412" s="20" t="s">
        <v>36</v>
      </c>
      <c r="G412" s="13"/>
      <c r="H412" s="14">
        <f>IFERROR(IF(M412 &gt; 0, IF(I5 &gt; 0, M412 * (1 - I5), M412), 0), 0)</f>
        <v>70</v>
      </c>
      <c r="I412" s="15">
        <v>12</v>
      </c>
      <c r="J412" s="14">
        <f>IFERROR(IF(AND(G412 &gt; 0, M412 &gt; 0), IF(I5 &gt; 0, G412 * I412 * M412 * (1 - I5), G412 * I412 * M412), 0), 0)</f>
        <v>0</v>
      </c>
      <c r="K412" s="16">
        <v>46023</v>
      </c>
      <c r="L412" s="17" t="s">
        <v>1308</v>
      </c>
      <c r="M412" s="18">
        <v>70</v>
      </c>
      <c r="N412" s="19">
        <f t="shared" si="18"/>
        <v>68.599999999999994</v>
      </c>
      <c r="O412" s="19">
        <f t="shared" si="19"/>
        <v>66.5</v>
      </c>
      <c r="P412" s="19">
        <f t="shared" si="20"/>
        <v>65.8</v>
      </c>
    </row>
    <row r="413" spans="1:16" ht="108.6" customHeight="1" x14ac:dyDescent="0.25">
      <c r="A413" s="8" t="s">
        <v>161</v>
      </c>
      <c r="B413" s="8" t="s">
        <v>162</v>
      </c>
      <c r="C413" s="9"/>
      <c r="D413" s="10" t="s">
        <v>1309</v>
      </c>
      <c r="E413" s="11" t="s">
        <v>1310</v>
      </c>
      <c r="F413" s="20" t="s">
        <v>36</v>
      </c>
      <c r="G413" s="13"/>
      <c r="H413" s="14">
        <f>IFERROR(IF(M413 &gt; 0, IF(I5 &gt; 0, M413 * (1 - I5), M413), 0), 0)</f>
        <v>70</v>
      </c>
      <c r="I413" s="15">
        <v>12</v>
      </c>
      <c r="J413" s="14">
        <f>IFERROR(IF(AND(G413 &gt; 0, M413 &gt; 0), IF(I5 &gt; 0, G413 * I413 * M413 * (1 - I5), G413 * I413 * M413), 0), 0)</f>
        <v>0</v>
      </c>
      <c r="K413" s="16">
        <v>45683</v>
      </c>
      <c r="L413" s="17" t="s">
        <v>1311</v>
      </c>
      <c r="M413" s="18">
        <v>70</v>
      </c>
      <c r="N413" s="19">
        <f t="shared" si="18"/>
        <v>68.599999999999994</v>
      </c>
      <c r="O413" s="19">
        <f t="shared" si="19"/>
        <v>66.5</v>
      </c>
      <c r="P413" s="19">
        <f t="shared" si="20"/>
        <v>65.8</v>
      </c>
    </row>
    <row r="414" spans="1:16" ht="108.6" customHeight="1" x14ac:dyDescent="0.25">
      <c r="A414" s="8" t="s">
        <v>161</v>
      </c>
      <c r="B414" s="8" t="s">
        <v>162</v>
      </c>
      <c r="C414" s="9"/>
      <c r="D414" s="10" t="s">
        <v>1312</v>
      </c>
      <c r="E414" s="11" t="s">
        <v>1313</v>
      </c>
      <c r="F414" s="20" t="s">
        <v>36</v>
      </c>
      <c r="G414" s="13"/>
      <c r="H414" s="14">
        <f>IFERROR(IF(M414 &gt; 0, IF(I5 &gt; 0, M414 * (1 - I5), M414), 0), 0)</f>
        <v>70</v>
      </c>
      <c r="I414" s="15">
        <v>12</v>
      </c>
      <c r="J414" s="14">
        <f>IFERROR(IF(AND(G414 &gt; 0, M414 &gt; 0), IF(I5 &gt; 0, G414 * I414 * M414 * (1 - I5), G414 * I414 * M414), 0), 0)</f>
        <v>0</v>
      </c>
      <c r="K414" s="16">
        <v>45927</v>
      </c>
      <c r="L414" s="17" t="s">
        <v>1314</v>
      </c>
      <c r="M414" s="18">
        <v>70</v>
      </c>
      <c r="N414" s="19">
        <f t="shared" si="18"/>
        <v>68.599999999999994</v>
      </c>
      <c r="O414" s="19">
        <f t="shared" si="19"/>
        <v>66.5</v>
      </c>
      <c r="P414" s="19">
        <f t="shared" si="20"/>
        <v>65.8</v>
      </c>
    </row>
    <row r="415" spans="1:16" ht="108.6" customHeight="1" x14ac:dyDescent="0.25">
      <c r="A415" s="8" t="s">
        <v>161</v>
      </c>
      <c r="B415" s="8" t="s">
        <v>162</v>
      </c>
      <c r="C415" s="9"/>
      <c r="D415" s="10" t="s">
        <v>1315</v>
      </c>
      <c r="E415" s="11" t="s">
        <v>1316</v>
      </c>
      <c r="F415" s="20" t="s">
        <v>36</v>
      </c>
      <c r="G415" s="13"/>
      <c r="H415" s="14">
        <f>IFERROR(IF(M415 &gt; 0, IF(I5 &gt; 0, M415 * (1 - I5), M415), 0), 0)</f>
        <v>70</v>
      </c>
      <c r="I415" s="15">
        <v>12</v>
      </c>
      <c r="J415" s="14">
        <f>IFERROR(IF(AND(G415 &gt; 0, M415 &gt; 0), IF(I5 &gt; 0, G415 * I415 * M415 * (1 - I5), G415 * I415 * M415), 0), 0)</f>
        <v>0</v>
      </c>
      <c r="K415" s="16">
        <v>45864</v>
      </c>
      <c r="L415" s="17" t="s">
        <v>1317</v>
      </c>
      <c r="M415" s="18">
        <v>70</v>
      </c>
      <c r="N415" s="19">
        <f t="shared" si="18"/>
        <v>68.599999999999994</v>
      </c>
      <c r="O415" s="19">
        <f t="shared" si="19"/>
        <v>66.5</v>
      </c>
      <c r="P415" s="19">
        <f t="shared" si="20"/>
        <v>65.8</v>
      </c>
    </row>
    <row r="416" spans="1:16" ht="108.6" customHeight="1" x14ac:dyDescent="0.25">
      <c r="A416" s="8" t="s">
        <v>161</v>
      </c>
      <c r="B416" s="8" t="s">
        <v>162</v>
      </c>
      <c r="C416" s="9"/>
      <c r="D416" s="10" t="s">
        <v>1318</v>
      </c>
      <c r="E416" s="11" t="s">
        <v>1319</v>
      </c>
      <c r="F416" s="20" t="s">
        <v>36</v>
      </c>
      <c r="G416" s="13"/>
      <c r="H416" s="14">
        <f>IFERROR(IF(M416 &gt; 0, IF(I5 &gt; 0, M416 * (1 - I5), M416), 0), 0)</f>
        <v>70</v>
      </c>
      <c r="I416" s="15">
        <v>12</v>
      </c>
      <c r="J416" s="14">
        <f>IFERROR(IF(AND(G416 &gt; 0, M416 &gt; 0), IF(I5 &gt; 0, G416 * I416 * M416 * (1 - I5), G416 * I416 * M416), 0), 0)</f>
        <v>0</v>
      </c>
      <c r="K416" s="16">
        <v>45759</v>
      </c>
      <c r="L416" s="17" t="s">
        <v>1320</v>
      </c>
      <c r="M416" s="18">
        <v>70</v>
      </c>
      <c r="N416" s="19">
        <f t="shared" si="18"/>
        <v>68.599999999999994</v>
      </c>
      <c r="O416" s="19">
        <f t="shared" si="19"/>
        <v>66.5</v>
      </c>
      <c r="P416" s="19">
        <f t="shared" si="20"/>
        <v>65.8</v>
      </c>
    </row>
    <row r="417" spans="1:16" ht="108.6" customHeight="1" x14ac:dyDescent="0.25">
      <c r="A417" s="8" t="s">
        <v>161</v>
      </c>
      <c r="B417" s="8" t="s">
        <v>162</v>
      </c>
      <c r="C417" s="9"/>
      <c r="D417" s="10" t="s">
        <v>1321</v>
      </c>
      <c r="E417" s="11" t="s">
        <v>1322</v>
      </c>
      <c r="F417" s="20" t="s">
        <v>36</v>
      </c>
      <c r="G417" s="13"/>
      <c r="H417" s="14">
        <f>IFERROR(IF(M417 &gt; 0, IF(I5 &gt; 0, M417 * (1 - I5), M417), 0), 0)</f>
        <v>70</v>
      </c>
      <c r="I417" s="15">
        <v>12</v>
      </c>
      <c r="J417" s="14">
        <f>IFERROR(IF(AND(G417 &gt; 0, M417 &gt; 0), IF(I5 &gt; 0, G417 * I417 * M417 * (1 - I5), G417 * I417 * M417), 0), 0)</f>
        <v>0</v>
      </c>
      <c r="K417" s="16">
        <v>46020</v>
      </c>
      <c r="L417" s="17" t="s">
        <v>1323</v>
      </c>
      <c r="M417" s="18">
        <v>70</v>
      </c>
      <c r="N417" s="19">
        <f t="shared" si="18"/>
        <v>68.599999999999994</v>
      </c>
      <c r="O417" s="19">
        <f t="shared" si="19"/>
        <v>66.5</v>
      </c>
      <c r="P417" s="19">
        <f t="shared" si="20"/>
        <v>65.8</v>
      </c>
    </row>
    <row r="418" spans="1:16" ht="108.6" customHeight="1" x14ac:dyDescent="0.25">
      <c r="A418" s="8" t="s">
        <v>161</v>
      </c>
      <c r="B418" s="8" t="s">
        <v>162</v>
      </c>
      <c r="C418" s="9"/>
      <c r="D418" s="10" t="s">
        <v>1324</v>
      </c>
      <c r="E418" s="11" t="s">
        <v>1325</v>
      </c>
      <c r="F418" s="20" t="s">
        <v>36</v>
      </c>
      <c r="G418" s="13"/>
      <c r="H418" s="14">
        <f>IFERROR(IF(M418 &gt; 0, IF(I5 &gt; 0, M418 * (1 - I5), M418), 0), 0)</f>
        <v>70</v>
      </c>
      <c r="I418" s="15">
        <v>12</v>
      </c>
      <c r="J418" s="14">
        <f>IFERROR(IF(AND(G418 &gt; 0, M418 &gt; 0), IF(I5 &gt; 0, G418 * I418 * M418 * (1 - I5), G418 * I418 * M418), 0), 0)</f>
        <v>0</v>
      </c>
      <c r="K418" s="16">
        <v>45739</v>
      </c>
      <c r="L418" s="17" t="s">
        <v>1326</v>
      </c>
      <c r="M418" s="18">
        <v>70</v>
      </c>
      <c r="N418" s="19">
        <f t="shared" si="18"/>
        <v>68.599999999999994</v>
      </c>
      <c r="O418" s="19">
        <f t="shared" si="19"/>
        <v>66.5</v>
      </c>
      <c r="P418" s="19">
        <f t="shared" si="20"/>
        <v>65.8</v>
      </c>
    </row>
    <row r="419" spans="1:16" ht="108.6" customHeight="1" x14ac:dyDescent="0.25">
      <c r="A419" s="8" t="s">
        <v>161</v>
      </c>
      <c r="B419" s="8" t="s">
        <v>1327</v>
      </c>
      <c r="C419" s="9"/>
      <c r="D419" s="10" t="s">
        <v>1328</v>
      </c>
      <c r="E419" s="11" t="s">
        <v>1329</v>
      </c>
      <c r="F419" s="20" t="s">
        <v>36</v>
      </c>
      <c r="G419" s="13"/>
      <c r="H419" s="14">
        <f>IFERROR(IF(M419 &gt; 0, IF(I5 &gt; 0, M419 * (1 - I5), M419), 0), 0)</f>
        <v>58</v>
      </c>
      <c r="I419" s="15">
        <v>12</v>
      </c>
      <c r="J419" s="14">
        <f>IFERROR(IF(AND(G419 &gt; 0, M419 &gt; 0), IF(I5 &gt; 0, G419 * I419 * M419 * (1 - I5), G419 * I419 * M419), 0), 0)</f>
        <v>0</v>
      </c>
      <c r="K419" s="16">
        <v>46056</v>
      </c>
      <c r="L419" s="17" t="s">
        <v>1330</v>
      </c>
      <c r="M419" s="18">
        <v>58</v>
      </c>
      <c r="N419" s="19">
        <f t="shared" si="18"/>
        <v>56.839999999999996</v>
      </c>
      <c r="O419" s="19">
        <f t="shared" si="19"/>
        <v>55.099999999999994</v>
      </c>
      <c r="P419" s="19">
        <f t="shared" si="20"/>
        <v>54.519999999999996</v>
      </c>
    </row>
    <row r="420" spans="1:16" ht="108.6" customHeight="1" x14ac:dyDescent="0.25">
      <c r="A420" s="8" t="s">
        <v>161</v>
      </c>
      <c r="B420" s="8" t="s">
        <v>1327</v>
      </c>
      <c r="C420" s="9"/>
      <c r="D420" s="10" t="s">
        <v>1331</v>
      </c>
      <c r="E420" s="11" t="s">
        <v>1332</v>
      </c>
      <c r="F420" s="20" t="s">
        <v>36</v>
      </c>
      <c r="G420" s="13"/>
      <c r="H420" s="14">
        <f>IFERROR(IF(M420 &gt; 0, IF(I5 &gt; 0, M420 * (1 - I5), M420), 0), 0)</f>
        <v>58</v>
      </c>
      <c r="I420" s="15">
        <v>12</v>
      </c>
      <c r="J420" s="14">
        <f>IFERROR(IF(AND(G420 &gt; 0, M420 &gt; 0), IF(I5 &gt; 0, G420 * I420 * M420 * (1 - I5), G420 * I420 * M420), 0), 0)</f>
        <v>0</v>
      </c>
      <c r="K420" s="16">
        <v>45924</v>
      </c>
      <c r="L420" s="17" t="s">
        <v>1333</v>
      </c>
      <c r="M420" s="18">
        <v>58</v>
      </c>
      <c r="N420" s="19">
        <f t="shared" si="18"/>
        <v>56.839999999999996</v>
      </c>
      <c r="O420" s="19">
        <f t="shared" si="19"/>
        <v>55.099999999999994</v>
      </c>
      <c r="P420" s="19">
        <f t="shared" si="20"/>
        <v>54.519999999999996</v>
      </c>
    </row>
    <row r="421" spans="1:16" ht="108.6" customHeight="1" x14ac:dyDescent="0.25">
      <c r="A421" s="8" t="s">
        <v>161</v>
      </c>
      <c r="B421" s="8" t="s">
        <v>1327</v>
      </c>
      <c r="C421" s="9"/>
      <c r="D421" s="10" t="s">
        <v>1334</v>
      </c>
      <c r="E421" s="11" t="s">
        <v>1335</v>
      </c>
      <c r="F421" s="20" t="s">
        <v>36</v>
      </c>
      <c r="G421" s="13"/>
      <c r="H421" s="14">
        <f>IFERROR(IF(M421 &gt; 0, IF(I5 &gt; 0, M421 * (1 - I5), M421), 0), 0)</f>
        <v>58</v>
      </c>
      <c r="I421" s="15">
        <v>12</v>
      </c>
      <c r="J421" s="14">
        <f>IFERROR(IF(AND(G421 &gt; 0, M421 &gt; 0), IF(I5 &gt; 0, G421 * I421 * M421 * (1 - I5), G421 * I421 * M421), 0), 0)</f>
        <v>0</v>
      </c>
      <c r="K421" s="16">
        <v>46098</v>
      </c>
      <c r="L421" s="17" t="s">
        <v>1336</v>
      </c>
      <c r="M421" s="18">
        <v>58</v>
      </c>
      <c r="N421" s="19">
        <f t="shared" si="18"/>
        <v>56.839999999999996</v>
      </c>
      <c r="O421" s="19">
        <f t="shared" si="19"/>
        <v>55.099999999999994</v>
      </c>
      <c r="P421" s="19">
        <f t="shared" si="20"/>
        <v>54.519999999999996</v>
      </c>
    </row>
    <row r="422" spans="1:16" ht="108.6" customHeight="1" x14ac:dyDescent="0.25">
      <c r="A422" s="8" t="s">
        <v>161</v>
      </c>
      <c r="B422" s="8" t="s">
        <v>1327</v>
      </c>
      <c r="C422" s="9"/>
      <c r="D422" s="10" t="s">
        <v>1337</v>
      </c>
      <c r="E422" s="11" t="s">
        <v>1338</v>
      </c>
      <c r="F422" s="20" t="s">
        <v>36</v>
      </c>
      <c r="G422" s="13"/>
      <c r="H422" s="14">
        <f>IFERROR(IF(M422 &gt; 0, IF(I5 &gt; 0, M422 * (1 - I5), M422), 0), 0)</f>
        <v>58</v>
      </c>
      <c r="I422" s="15">
        <v>12</v>
      </c>
      <c r="J422" s="14">
        <f>IFERROR(IF(AND(G422 &gt; 0, M422 &gt; 0), IF(I5 &gt; 0, G422 * I422 * M422 * (1 - I5), G422 * I422 * M422), 0), 0)</f>
        <v>0</v>
      </c>
      <c r="K422" s="16">
        <v>45979</v>
      </c>
      <c r="L422" s="17" t="s">
        <v>1339</v>
      </c>
      <c r="M422" s="18">
        <v>58</v>
      </c>
      <c r="N422" s="19">
        <f t="shared" si="18"/>
        <v>56.839999999999996</v>
      </c>
      <c r="O422" s="19">
        <f t="shared" si="19"/>
        <v>55.099999999999994</v>
      </c>
      <c r="P422" s="19">
        <f t="shared" si="20"/>
        <v>54.519999999999996</v>
      </c>
    </row>
    <row r="423" spans="1:16" ht="108.6" customHeight="1" x14ac:dyDescent="0.25">
      <c r="A423" s="8" t="s">
        <v>161</v>
      </c>
      <c r="B423" s="8" t="s">
        <v>1327</v>
      </c>
      <c r="C423" s="9"/>
      <c r="D423" s="10" t="s">
        <v>1340</v>
      </c>
      <c r="E423" s="11" t="s">
        <v>1341</v>
      </c>
      <c r="F423" s="20" t="s">
        <v>36</v>
      </c>
      <c r="G423" s="13"/>
      <c r="H423" s="14">
        <f>IFERROR(IF(M423 &gt; 0, IF(I5 &gt; 0, M423 * (1 - I5), M423), 0), 0)</f>
        <v>58</v>
      </c>
      <c r="I423" s="15">
        <v>12</v>
      </c>
      <c r="J423" s="14">
        <f>IFERROR(IF(AND(G423 &gt; 0, M423 &gt; 0), IF(I5 &gt; 0, G423 * I423 * M423 * (1 - I5), G423 * I423 * M423), 0), 0)</f>
        <v>0</v>
      </c>
      <c r="K423" s="16">
        <v>46217</v>
      </c>
      <c r="L423" s="17" t="s">
        <v>1342</v>
      </c>
      <c r="M423" s="18">
        <v>58</v>
      </c>
      <c r="N423" s="19">
        <f t="shared" si="18"/>
        <v>56.839999999999996</v>
      </c>
      <c r="O423" s="19">
        <f t="shared" si="19"/>
        <v>55.099999999999994</v>
      </c>
      <c r="P423" s="19">
        <f t="shared" si="20"/>
        <v>54.519999999999996</v>
      </c>
    </row>
    <row r="424" spans="1:16" ht="108.6" customHeight="1" x14ac:dyDescent="0.25">
      <c r="A424" s="8" t="s">
        <v>161</v>
      </c>
      <c r="B424" s="8" t="s">
        <v>1327</v>
      </c>
      <c r="C424" s="9"/>
      <c r="D424" s="10" t="s">
        <v>1343</v>
      </c>
      <c r="E424" s="11" t="s">
        <v>1344</v>
      </c>
      <c r="F424" s="20" t="s">
        <v>36</v>
      </c>
      <c r="G424" s="13"/>
      <c r="H424" s="14">
        <f>IFERROR(IF(M424 &gt; 0, IF(I5 &gt; 0, M424 * (1 - I5), M424), 0), 0)</f>
        <v>58</v>
      </c>
      <c r="I424" s="15">
        <v>12</v>
      </c>
      <c r="J424" s="14">
        <f>IFERROR(IF(AND(G424 &gt; 0, M424 &gt; 0), IF(I5 &gt; 0, G424 * I424 * M424 * (1 - I5), G424 * I424 * M424), 0), 0)</f>
        <v>0</v>
      </c>
      <c r="K424" s="16">
        <v>46056</v>
      </c>
      <c r="L424" s="17" t="s">
        <v>1345</v>
      </c>
      <c r="M424" s="18">
        <v>58</v>
      </c>
      <c r="N424" s="19">
        <f t="shared" si="18"/>
        <v>56.839999999999996</v>
      </c>
      <c r="O424" s="19">
        <f t="shared" si="19"/>
        <v>55.099999999999994</v>
      </c>
      <c r="P424" s="19">
        <f t="shared" si="20"/>
        <v>54.519999999999996</v>
      </c>
    </row>
    <row r="425" spans="1:16" ht="108.6" customHeight="1" x14ac:dyDescent="0.25">
      <c r="A425" s="8" t="s">
        <v>1346</v>
      </c>
      <c r="B425" s="8" t="s">
        <v>1347</v>
      </c>
      <c r="C425" s="9"/>
      <c r="D425" s="10" t="s">
        <v>1348</v>
      </c>
      <c r="E425" s="11" t="s">
        <v>1349</v>
      </c>
      <c r="F425" s="20" t="s">
        <v>36</v>
      </c>
      <c r="G425" s="13"/>
      <c r="H425" s="14">
        <f>IFERROR(IF(M425 &gt; 0, IF(I5 &gt; 0, M425 * (1 - I5), M425), 0), 0)</f>
        <v>215</v>
      </c>
      <c r="I425" s="15">
        <v>12</v>
      </c>
      <c r="J425" s="14">
        <f>IFERROR(IF(AND(G425 &gt; 0, M425 &gt; 0), IF(I5 &gt; 0, G425 * I425 * M425 * (1 - I5), G425 * I425 * M425), 0), 0)</f>
        <v>0</v>
      </c>
      <c r="K425" s="16">
        <v>46172</v>
      </c>
      <c r="L425" s="17" t="s">
        <v>1350</v>
      </c>
      <c r="M425" s="18">
        <v>215</v>
      </c>
      <c r="N425" s="19">
        <f t="shared" si="18"/>
        <v>210.7</v>
      </c>
      <c r="O425" s="19">
        <f t="shared" si="19"/>
        <v>204.25</v>
      </c>
      <c r="P425" s="19">
        <f t="shared" si="20"/>
        <v>202.1</v>
      </c>
    </row>
    <row r="426" spans="1:16" ht="108.6" customHeight="1" x14ac:dyDescent="0.25">
      <c r="A426" s="8" t="s">
        <v>1346</v>
      </c>
      <c r="B426" s="8" t="s">
        <v>1347</v>
      </c>
      <c r="C426" s="9"/>
      <c r="D426" s="10" t="s">
        <v>1351</v>
      </c>
      <c r="E426" s="11" t="s">
        <v>1352</v>
      </c>
      <c r="F426" s="20" t="s">
        <v>36</v>
      </c>
      <c r="G426" s="13"/>
      <c r="H426" s="14">
        <f>IFERROR(IF(M426 &gt; 0, IF(I5 &gt; 0, M426 * (1 - I5), M426), 0), 0)</f>
        <v>215</v>
      </c>
      <c r="I426" s="15">
        <v>12</v>
      </c>
      <c r="J426" s="14">
        <f>IFERROR(IF(AND(G426 &gt; 0, M426 &gt; 0), IF(I5 &gt; 0, G426 * I426 * M426 * (1 - I5), G426 * I426 * M426), 0), 0)</f>
        <v>0</v>
      </c>
      <c r="K426" s="16">
        <v>46081</v>
      </c>
      <c r="L426" s="17" t="s">
        <v>1353</v>
      </c>
      <c r="M426" s="18">
        <v>215</v>
      </c>
      <c r="N426" s="19">
        <f t="shared" si="18"/>
        <v>210.7</v>
      </c>
      <c r="O426" s="19">
        <f t="shared" si="19"/>
        <v>204.25</v>
      </c>
      <c r="P426" s="19">
        <f t="shared" si="20"/>
        <v>202.1</v>
      </c>
    </row>
    <row r="427" spans="1:16" ht="108.6" customHeight="1" x14ac:dyDescent="0.25">
      <c r="A427" s="8" t="s">
        <v>1346</v>
      </c>
      <c r="B427" s="8" t="s">
        <v>1347</v>
      </c>
      <c r="C427" s="9"/>
      <c r="D427" s="10" t="s">
        <v>1354</v>
      </c>
      <c r="E427" s="11" t="s">
        <v>1355</v>
      </c>
      <c r="F427" s="12" t="s">
        <v>32</v>
      </c>
      <c r="G427" s="13"/>
      <c r="H427" s="14">
        <f>IFERROR(IF(M427 &gt; 0, IF(I5 &gt; 0, M427 * (1 - I5), M427), 0), 0)</f>
        <v>215</v>
      </c>
      <c r="I427" s="15">
        <v>12</v>
      </c>
      <c r="J427" s="14">
        <f>IFERROR(IF(AND(G427 &gt; 0, M427 &gt; 0), IF(I5 &gt; 0, G427 * I427 * M427 * (1 - I5), G427 * I427 * M427), 0), 0)</f>
        <v>0</v>
      </c>
      <c r="K427" s="16">
        <v>46052</v>
      </c>
      <c r="L427" s="17" t="s">
        <v>1356</v>
      </c>
      <c r="M427" s="18">
        <v>215</v>
      </c>
      <c r="N427" s="19">
        <f t="shared" si="18"/>
        <v>210.7</v>
      </c>
      <c r="O427" s="19">
        <f t="shared" si="19"/>
        <v>204.25</v>
      </c>
      <c r="P427" s="19">
        <f t="shared" si="20"/>
        <v>202.1</v>
      </c>
    </row>
    <row r="428" spans="1:16" ht="108.6" customHeight="1" x14ac:dyDescent="0.25">
      <c r="A428" s="8" t="s">
        <v>1346</v>
      </c>
      <c r="B428" s="8" t="s">
        <v>1347</v>
      </c>
      <c r="C428" s="9"/>
      <c r="D428" s="10" t="s">
        <v>1357</v>
      </c>
      <c r="E428" s="11" t="s">
        <v>1358</v>
      </c>
      <c r="F428" s="20" t="s">
        <v>36</v>
      </c>
      <c r="G428" s="13"/>
      <c r="H428" s="14">
        <f>IFERROR(IF(M428 &gt; 0, IF(I5 &gt; 0, M428 * (1 - I5), M428), 0), 0)</f>
        <v>215</v>
      </c>
      <c r="I428" s="15">
        <v>12</v>
      </c>
      <c r="J428" s="14">
        <f>IFERROR(IF(AND(G428 &gt; 0, M428 &gt; 0), IF(I5 &gt; 0, G428 * I428 * M428 * (1 - I5), G428 * I428 * M428), 0), 0)</f>
        <v>0</v>
      </c>
      <c r="K428" s="16">
        <v>46142</v>
      </c>
      <c r="L428" s="17" t="s">
        <v>1359</v>
      </c>
      <c r="M428" s="18">
        <v>215</v>
      </c>
      <c r="N428" s="19">
        <f t="shared" si="18"/>
        <v>210.7</v>
      </c>
      <c r="O428" s="19">
        <f t="shared" si="19"/>
        <v>204.25</v>
      </c>
      <c r="P428" s="19">
        <f t="shared" si="20"/>
        <v>202.1</v>
      </c>
    </row>
    <row r="429" spans="1:16" ht="108.6" customHeight="1" x14ac:dyDescent="0.25">
      <c r="A429" s="8" t="s">
        <v>1346</v>
      </c>
      <c r="B429" s="8" t="s">
        <v>1347</v>
      </c>
      <c r="C429" s="9"/>
      <c r="D429" s="10" t="s">
        <v>1360</v>
      </c>
      <c r="E429" s="11" t="s">
        <v>1358</v>
      </c>
      <c r="F429" s="20" t="s">
        <v>36</v>
      </c>
      <c r="G429" s="13"/>
      <c r="H429" s="14">
        <f>IFERROR(IF(M429 &gt; 0, IF(I5 &gt; 0, M429 * (1 - I5), M429), 0), 0)</f>
        <v>215</v>
      </c>
      <c r="I429" s="15">
        <v>24</v>
      </c>
      <c r="J429" s="14">
        <f>IFERROR(IF(AND(G429 &gt; 0, M429 &gt; 0), IF(I5 &gt; 0, G429 * I429 * M429 * (1 - I5), G429 * I429 * M429), 0), 0)</f>
        <v>0</v>
      </c>
      <c r="K429" s="16">
        <v>46111</v>
      </c>
      <c r="L429" s="17" t="s">
        <v>1361</v>
      </c>
      <c r="M429" s="18">
        <v>215</v>
      </c>
      <c r="N429" s="19">
        <f t="shared" si="18"/>
        <v>210.7</v>
      </c>
      <c r="O429" s="19">
        <f t="shared" si="19"/>
        <v>204.25</v>
      </c>
      <c r="P429" s="19">
        <f t="shared" si="20"/>
        <v>202.1</v>
      </c>
    </row>
    <row r="430" spans="1:16" ht="108.6" customHeight="1" x14ac:dyDescent="0.25">
      <c r="A430" s="8" t="s">
        <v>1346</v>
      </c>
      <c r="B430" s="8" t="s">
        <v>1347</v>
      </c>
      <c r="C430" s="9"/>
      <c r="D430" s="10" t="s">
        <v>1362</v>
      </c>
      <c r="E430" s="11" t="s">
        <v>1363</v>
      </c>
      <c r="F430" s="20" t="s">
        <v>36</v>
      </c>
      <c r="G430" s="13"/>
      <c r="H430" s="14">
        <f>IFERROR(IF(M430 &gt; 0, IF(I5 &gt; 0, M430 * (1 - I5), M430), 0), 0)</f>
        <v>215</v>
      </c>
      <c r="I430" s="15">
        <v>12</v>
      </c>
      <c r="J430" s="14">
        <f>IFERROR(IF(AND(G430 &gt; 0, M430 &gt; 0), IF(I5 &gt; 0, G430 * I430 * M430 * (1 - I5), G430 * I430 * M430), 0), 0)</f>
        <v>0</v>
      </c>
      <c r="K430" s="16">
        <v>46112</v>
      </c>
      <c r="L430" s="17" t="s">
        <v>1364</v>
      </c>
      <c r="M430" s="18">
        <v>215</v>
      </c>
      <c r="N430" s="19">
        <f t="shared" si="18"/>
        <v>210.7</v>
      </c>
      <c r="O430" s="19">
        <f t="shared" si="19"/>
        <v>204.25</v>
      </c>
      <c r="P430" s="19">
        <f t="shared" si="20"/>
        <v>202.1</v>
      </c>
    </row>
    <row r="431" spans="1:16" ht="108.6" customHeight="1" x14ac:dyDescent="0.25">
      <c r="A431" s="8" t="s">
        <v>1346</v>
      </c>
      <c r="B431" s="8" t="s">
        <v>1347</v>
      </c>
      <c r="C431" s="9"/>
      <c r="D431" s="10" t="s">
        <v>1365</v>
      </c>
      <c r="E431" s="11" t="s">
        <v>1366</v>
      </c>
      <c r="F431" s="20" t="s">
        <v>36</v>
      </c>
      <c r="G431" s="13"/>
      <c r="H431" s="14">
        <f>IFERROR(IF(M431 &gt; 0, IF(I5 &gt; 0, M431 * (1 - I5), M431), 0), 0)</f>
        <v>215</v>
      </c>
      <c r="I431" s="15">
        <v>12</v>
      </c>
      <c r="J431" s="14">
        <f>IFERROR(IF(AND(G431 &gt; 0, M431 &gt; 0), IF(I5 &gt; 0, G431 * I431 * M431 * (1 - I5), G431 * I431 * M431), 0), 0)</f>
        <v>0</v>
      </c>
      <c r="K431" s="16">
        <v>46142</v>
      </c>
      <c r="L431" s="17" t="s">
        <v>1367</v>
      </c>
      <c r="M431" s="18">
        <v>215</v>
      </c>
      <c r="N431" s="19">
        <f t="shared" si="18"/>
        <v>210.7</v>
      </c>
      <c r="O431" s="19">
        <f t="shared" si="19"/>
        <v>204.25</v>
      </c>
      <c r="P431" s="19">
        <f t="shared" si="20"/>
        <v>202.1</v>
      </c>
    </row>
    <row r="432" spans="1:16" ht="108.6" customHeight="1" x14ac:dyDescent="0.25">
      <c r="A432" s="8" t="s">
        <v>1346</v>
      </c>
      <c r="B432" s="8" t="s">
        <v>1347</v>
      </c>
      <c r="C432" s="9"/>
      <c r="D432" s="10" t="s">
        <v>1368</v>
      </c>
      <c r="E432" s="11" t="s">
        <v>1369</v>
      </c>
      <c r="F432" s="20" t="s">
        <v>36</v>
      </c>
      <c r="G432" s="13"/>
      <c r="H432" s="14">
        <f>IFERROR(IF(M432 &gt; 0, IF(I5 &gt; 0, M432 * (1 - I5), M432), 0), 0)</f>
        <v>215</v>
      </c>
      <c r="I432" s="15">
        <v>12</v>
      </c>
      <c r="J432" s="14">
        <f>IFERROR(IF(AND(G432 &gt; 0, M432 &gt; 0), IF(I5 &gt; 0, G432 * I432 * M432 * (1 - I5), G432 * I432 * M432), 0), 0)</f>
        <v>0</v>
      </c>
      <c r="K432" s="16">
        <v>46081</v>
      </c>
      <c r="L432" s="17" t="s">
        <v>1370</v>
      </c>
      <c r="M432" s="18">
        <v>215</v>
      </c>
      <c r="N432" s="19">
        <f t="shared" si="18"/>
        <v>210.7</v>
      </c>
      <c r="O432" s="19">
        <f t="shared" si="19"/>
        <v>204.25</v>
      </c>
      <c r="P432" s="19">
        <f t="shared" si="20"/>
        <v>202.1</v>
      </c>
    </row>
    <row r="433" spans="1:16" ht="108.6" customHeight="1" x14ac:dyDescent="0.25">
      <c r="A433" s="8" t="s">
        <v>1346</v>
      </c>
      <c r="B433" s="8" t="s">
        <v>1347</v>
      </c>
      <c r="C433" s="9"/>
      <c r="D433" s="10" t="s">
        <v>1371</v>
      </c>
      <c r="E433" s="11" t="s">
        <v>1372</v>
      </c>
      <c r="F433" s="20" t="s">
        <v>36</v>
      </c>
      <c r="G433" s="13"/>
      <c r="H433" s="14">
        <f>IFERROR(IF(M433 &gt; 0, IF(I5 &gt; 0, M433 * (1 - I5), M433), 0), 0)</f>
        <v>215</v>
      </c>
      <c r="I433" s="15">
        <v>12</v>
      </c>
      <c r="J433" s="14">
        <f>IFERROR(IF(AND(G433 &gt; 0, M433 &gt; 0), IF(I5 &gt; 0, G433 * I433 * M433 * (1 - I5), G433 * I433 * M433), 0), 0)</f>
        <v>0</v>
      </c>
      <c r="K433" s="16">
        <v>46073</v>
      </c>
      <c r="L433" s="17" t="s">
        <v>1373</v>
      </c>
      <c r="M433" s="18">
        <v>215</v>
      </c>
      <c r="N433" s="19">
        <f t="shared" si="18"/>
        <v>210.7</v>
      </c>
      <c r="O433" s="19">
        <f t="shared" si="19"/>
        <v>204.25</v>
      </c>
      <c r="P433" s="19">
        <f t="shared" si="20"/>
        <v>202.1</v>
      </c>
    </row>
    <row r="434" spans="1:16" ht="108.6" customHeight="1" x14ac:dyDescent="0.25">
      <c r="A434" s="8" t="s">
        <v>1346</v>
      </c>
      <c r="B434" s="8" t="s">
        <v>1347</v>
      </c>
      <c r="C434" s="9"/>
      <c r="D434" s="10" t="s">
        <v>1374</v>
      </c>
      <c r="E434" s="11" t="s">
        <v>1375</v>
      </c>
      <c r="F434" s="20" t="s">
        <v>36</v>
      </c>
      <c r="G434" s="13"/>
      <c r="H434" s="14">
        <f>IFERROR(IF(M434 &gt; 0, IF(I5 &gt; 0, M434 * (1 - I5), M434), 0), 0)</f>
        <v>215</v>
      </c>
      <c r="I434" s="15">
        <v>12</v>
      </c>
      <c r="J434" s="14">
        <f>IFERROR(IF(AND(G434 &gt; 0, M434 &gt; 0), IF(I5 &gt; 0, G434 * I434 * M434 * (1 - I5), G434 * I434 * M434), 0), 0)</f>
        <v>0</v>
      </c>
      <c r="K434" s="16">
        <v>46052</v>
      </c>
      <c r="L434" s="17" t="s">
        <v>1376</v>
      </c>
      <c r="M434" s="18">
        <v>215</v>
      </c>
      <c r="N434" s="19">
        <f t="shared" si="18"/>
        <v>210.7</v>
      </c>
      <c r="O434" s="19">
        <f t="shared" si="19"/>
        <v>204.25</v>
      </c>
      <c r="P434" s="19">
        <f t="shared" si="20"/>
        <v>202.1</v>
      </c>
    </row>
    <row r="435" spans="1:16" ht="108.6" customHeight="1" x14ac:dyDescent="0.25">
      <c r="A435" s="8" t="s">
        <v>1346</v>
      </c>
      <c r="B435" s="8" t="s">
        <v>1347</v>
      </c>
      <c r="C435" s="9"/>
      <c r="D435" s="10" t="s">
        <v>1377</v>
      </c>
      <c r="E435" s="11" t="s">
        <v>1378</v>
      </c>
      <c r="F435" s="20" t="s">
        <v>36</v>
      </c>
      <c r="G435" s="13"/>
      <c r="H435" s="14">
        <f>IFERROR(IF(M435 &gt; 0, IF(I5 &gt; 0, M435 * (1 - I5), M435), 0), 0)</f>
        <v>215</v>
      </c>
      <c r="I435" s="15">
        <v>12</v>
      </c>
      <c r="J435" s="14">
        <f>IFERROR(IF(AND(G435 &gt; 0, M435 &gt; 0), IF(I5 &gt; 0, G435 * I435 * M435 * (1 - I5), G435 * I435 * M435), 0), 0)</f>
        <v>0</v>
      </c>
      <c r="K435" s="16">
        <v>46112</v>
      </c>
      <c r="L435" s="17" t="s">
        <v>1379</v>
      </c>
      <c r="M435" s="18">
        <v>215</v>
      </c>
      <c r="N435" s="19">
        <f t="shared" si="18"/>
        <v>210.7</v>
      </c>
      <c r="O435" s="19">
        <f t="shared" si="19"/>
        <v>204.25</v>
      </c>
      <c r="P435" s="19">
        <f t="shared" si="20"/>
        <v>202.1</v>
      </c>
    </row>
    <row r="436" spans="1:16" ht="108.6" customHeight="1" x14ac:dyDescent="0.25">
      <c r="A436" s="8" t="s">
        <v>1346</v>
      </c>
      <c r="B436" s="8" t="s">
        <v>1347</v>
      </c>
      <c r="C436" s="9"/>
      <c r="D436" s="10" t="s">
        <v>1380</v>
      </c>
      <c r="E436" s="11" t="s">
        <v>1381</v>
      </c>
      <c r="F436" s="20" t="s">
        <v>36</v>
      </c>
      <c r="G436" s="13"/>
      <c r="H436" s="14">
        <f>IFERROR(IF(M436 &gt; 0, IF(I5 &gt; 0, M436 * (1 - I5), M436), 0), 0)</f>
        <v>215</v>
      </c>
      <c r="I436" s="15">
        <v>12</v>
      </c>
      <c r="J436" s="14">
        <f>IFERROR(IF(AND(G436 &gt; 0, M436 &gt; 0), IF(I5 &gt; 0, G436 * I436 * M436 * (1 - I5), G436 * I436 * M436), 0), 0)</f>
        <v>0</v>
      </c>
      <c r="K436" s="16">
        <v>46172</v>
      </c>
      <c r="L436" s="17" t="s">
        <v>1382</v>
      </c>
      <c r="M436" s="18">
        <v>215</v>
      </c>
      <c r="N436" s="19">
        <f t="shared" si="18"/>
        <v>210.7</v>
      </c>
      <c r="O436" s="19">
        <f t="shared" si="19"/>
        <v>204.25</v>
      </c>
      <c r="P436" s="19">
        <f t="shared" si="20"/>
        <v>202.1</v>
      </c>
    </row>
    <row r="437" spans="1:16" ht="108.6" customHeight="1" x14ac:dyDescent="0.25">
      <c r="A437" s="8" t="s">
        <v>1346</v>
      </c>
      <c r="B437" s="8" t="s">
        <v>1347</v>
      </c>
      <c r="C437" s="9"/>
      <c r="D437" s="10" t="s">
        <v>1383</v>
      </c>
      <c r="E437" s="11" t="s">
        <v>1384</v>
      </c>
      <c r="F437" s="20" t="s">
        <v>36</v>
      </c>
      <c r="G437" s="13"/>
      <c r="H437" s="14">
        <f>IFERROR(IF(M437 &gt; 0, IF(I5 &gt; 0, M437 * (1 - I5), M437), 0), 0)</f>
        <v>215</v>
      </c>
      <c r="I437" s="15">
        <v>12</v>
      </c>
      <c r="J437" s="14">
        <f>IFERROR(IF(AND(G437 &gt; 0, M437 &gt; 0), IF(I5 &gt; 0, G437 * I437 * M437 * (1 - I5), G437 * I437 * M437), 0), 0)</f>
        <v>0</v>
      </c>
      <c r="K437" s="16">
        <v>46111</v>
      </c>
      <c r="L437" s="17" t="s">
        <v>1385</v>
      </c>
      <c r="M437" s="18">
        <v>215</v>
      </c>
      <c r="N437" s="19">
        <f t="shared" si="18"/>
        <v>210.7</v>
      </c>
      <c r="O437" s="19">
        <f t="shared" si="19"/>
        <v>204.25</v>
      </c>
      <c r="P437" s="19">
        <f t="shared" si="20"/>
        <v>202.1</v>
      </c>
    </row>
    <row r="438" spans="1:16" ht="108.6" customHeight="1" x14ac:dyDescent="0.25">
      <c r="A438" s="8" t="s">
        <v>1346</v>
      </c>
      <c r="B438" s="8" t="s">
        <v>1347</v>
      </c>
      <c r="C438" s="9"/>
      <c r="D438" s="10" t="s">
        <v>1386</v>
      </c>
      <c r="E438" s="11" t="s">
        <v>1387</v>
      </c>
      <c r="F438" s="12" t="s">
        <v>32</v>
      </c>
      <c r="G438" s="13"/>
      <c r="H438" s="14">
        <f>IFERROR(IF(M438 &gt; 0, IF(I5 &gt; 0, M438 * (1 - I5), M438), 0), 0)</f>
        <v>215</v>
      </c>
      <c r="I438" s="15">
        <v>12</v>
      </c>
      <c r="J438" s="14">
        <f>IFERROR(IF(AND(G438 &gt; 0, M438 &gt; 0), IF(I5 &gt; 0, G438 * I438 * M438 * (1 - I5), G438 * I438 * M438), 0), 0)</f>
        <v>0</v>
      </c>
      <c r="K438" s="16">
        <v>46111</v>
      </c>
      <c r="L438" s="17" t="s">
        <v>1388</v>
      </c>
      <c r="M438" s="18">
        <v>215</v>
      </c>
      <c r="N438" s="19">
        <f t="shared" si="18"/>
        <v>210.7</v>
      </c>
      <c r="O438" s="19">
        <f t="shared" si="19"/>
        <v>204.25</v>
      </c>
      <c r="P438" s="19">
        <f t="shared" si="20"/>
        <v>202.1</v>
      </c>
    </row>
    <row r="439" spans="1:16" ht="108.6" customHeight="1" x14ac:dyDescent="0.25">
      <c r="A439" s="8" t="s">
        <v>1346</v>
      </c>
      <c r="B439" s="8" t="s">
        <v>1347</v>
      </c>
      <c r="C439" s="9"/>
      <c r="D439" s="10" t="s">
        <v>1389</v>
      </c>
      <c r="E439" s="11" t="s">
        <v>1390</v>
      </c>
      <c r="F439" s="20" t="s">
        <v>36</v>
      </c>
      <c r="G439" s="13"/>
      <c r="H439" s="14">
        <f>IFERROR(IF(M439 &gt; 0, IF(I5 &gt; 0, M439 * (1 - I5), M439), 0), 0)</f>
        <v>215</v>
      </c>
      <c r="I439" s="15">
        <v>12</v>
      </c>
      <c r="J439" s="14">
        <f>IFERROR(IF(AND(G439 &gt; 0, M439 &gt; 0), IF(I5 &gt; 0, G439 * I439 * M439 * (1 - I5), G439 * I439 * M439), 0), 0)</f>
        <v>0</v>
      </c>
      <c r="K439" s="16">
        <v>46073</v>
      </c>
      <c r="L439" s="17" t="s">
        <v>1391</v>
      </c>
      <c r="M439" s="18">
        <v>215</v>
      </c>
      <c r="N439" s="19">
        <f t="shared" si="18"/>
        <v>210.7</v>
      </c>
      <c r="O439" s="19">
        <f t="shared" si="19"/>
        <v>204.25</v>
      </c>
      <c r="P439" s="19">
        <f t="shared" si="20"/>
        <v>202.1</v>
      </c>
    </row>
    <row r="440" spans="1:16" ht="108.6" customHeight="1" x14ac:dyDescent="0.25">
      <c r="A440" s="8" t="s">
        <v>1346</v>
      </c>
      <c r="B440" s="8" t="s">
        <v>1347</v>
      </c>
      <c r="C440" s="9"/>
      <c r="D440" s="10" t="s">
        <v>1392</v>
      </c>
      <c r="E440" s="11" t="s">
        <v>1393</v>
      </c>
      <c r="F440" s="20" t="s">
        <v>36</v>
      </c>
      <c r="G440" s="13"/>
      <c r="H440" s="14">
        <f>IFERROR(IF(M440 &gt; 0, IF(I5 &gt; 0, M440 * (1 - I5), M440), 0), 0)</f>
        <v>215</v>
      </c>
      <c r="I440" s="15">
        <v>12</v>
      </c>
      <c r="J440" s="14">
        <f>IFERROR(IF(AND(G440 &gt; 0, M440 &gt; 0), IF(I5 &gt; 0, G440 * I440 * M440 * (1 - I5), G440 * I440 * M440), 0), 0)</f>
        <v>0</v>
      </c>
      <c r="K440" s="16">
        <v>46111</v>
      </c>
      <c r="L440" s="17" t="s">
        <v>1394</v>
      </c>
      <c r="M440" s="18">
        <v>215</v>
      </c>
      <c r="N440" s="19">
        <f t="shared" si="18"/>
        <v>210.7</v>
      </c>
      <c r="O440" s="19">
        <f t="shared" si="19"/>
        <v>204.25</v>
      </c>
      <c r="P440" s="19">
        <f t="shared" si="20"/>
        <v>202.1</v>
      </c>
    </row>
    <row r="441" spans="1:16" ht="108.6" customHeight="1" x14ac:dyDescent="0.25">
      <c r="A441" s="8" t="s">
        <v>1346</v>
      </c>
      <c r="B441" s="8" t="s">
        <v>1347</v>
      </c>
      <c r="C441" s="9"/>
      <c r="D441" s="10" t="s">
        <v>1395</v>
      </c>
      <c r="E441" s="11" t="s">
        <v>1396</v>
      </c>
      <c r="F441" s="20" t="s">
        <v>36</v>
      </c>
      <c r="G441" s="13"/>
      <c r="H441" s="14">
        <f>IFERROR(IF(M441 &gt; 0, IF(I5 &gt; 0, M441 * (1 - I5), M441), 0), 0)</f>
        <v>215</v>
      </c>
      <c r="I441" s="15">
        <v>12</v>
      </c>
      <c r="J441" s="14">
        <f>IFERROR(IF(AND(G441 &gt; 0, M441 &gt; 0), IF(I5 &gt; 0, G441 * I441 * M441 * (1 - I5), G441 * I441 * M441), 0), 0)</f>
        <v>0</v>
      </c>
      <c r="K441" s="16">
        <v>46142</v>
      </c>
      <c r="L441" s="17" t="s">
        <v>1397</v>
      </c>
      <c r="M441" s="18">
        <v>215</v>
      </c>
      <c r="N441" s="19">
        <f t="shared" si="18"/>
        <v>210.7</v>
      </c>
      <c r="O441" s="19">
        <f t="shared" si="19"/>
        <v>204.25</v>
      </c>
      <c r="P441" s="19">
        <f t="shared" si="20"/>
        <v>202.1</v>
      </c>
    </row>
    <row r="442" spans="1:16" ht="108.6" customHeight="1" x14ac:dyDescent="0.25">
      <c r="A442" s="8" t="s">
        <v>1346</v>
      </c>
      <c r="B442" s="8" t="s">
        <v>1347</v>
      </c>
      <c r="C442" s="9"/>
      <c r="D442" s="10" t="s">
        <v>1398</v>
      </c>
      <c r="E442" s="11" t="s">
        <v>1399</v>
      </c>
      <c r="F442" s="20" t="s">
        <v>36</v>
      </c>
      <c r="G442" s="13"/>
      <c r="H442" s="14">
        <f>IFERROR(IF(M442 &gt; 0, IF(I5 &gt; 0, M442 * (1 - I5), M442), 0), 0)</f>
        <v>215</v>
      </c>
      <c r="I442" s="15">
        <v>12</v>
      </c>
      <c r="J442" s="14">
        <f>IFERROR(IF(AND(G442 &gt; 0, M442 &gt; 0), IF(I5 &gt; 0, G442 * I442 * M442 * (1 - I5), G442 * I442 * M442), 0), 0)</f>
        <v>0</v>
      </c>
      <c r="K442" s="16">
        <v>46073</v>
      </c>
      <c r="L442" s="17" t="s">
        <v>1400</v>
      </c>
      <c r="M442" s="18">
        <v>215</v>
      </c>
      <c r="N442" s="19">
        <f t="shared" si="18"/>
        <v>210.7</v>
      </c>
      <c r="O442" s="19">
        <f t="shared" si="19"/>
        <v>204.25</v>
      </c>
      <c r="P442" s="19">
        <f t="shared" si="20"/>
        <v>202.1</v>
      </c>
    </row>
    <row r="443" spans="1:16" ht="108.6" customHeight="1" x14ac:dyDescent="0.25">
      <c r="A443" s="8" t="s">
        <v>1346</v>
      </c>
      <c r="B443" s="8" t="s">
        <v>1347</v>
      </c>
      <c r="C443" s="9"/>
      <c r="D443" s="10" t="s">
        <v>1401</v>
      </c>
      <c r="E443" s="11" t="s">
        <v>1402</v>
      </c>
      <c r="F443" s="12" t="s">
        <v>32</v>
      </c>
      <c r="G443" s="13"/>
      <c r="H443" s="14">
        <f>IFERROR(IF(M443 &gt; 0, IF(I5 &gt; 0, M443 * (1 - I5), M443), 0), 0)</f>
        <v>215</v>
      </c>
      <c r="I443" s="15">
        <v>12</v>
      </c>
      <c r="J443" s="14">
        <f>IFERROR(IF(AND(G443 &gt; 0, M443 &gt; 0), IF(I5 &gt; 0, G443 * I443 * M443 * (1 - I5), G443 * I443 * M443), 0), 0)</f>
        <v>0</v>
      </c>
      <c r="K443" s="16">
        <v>46081</v>
      </c>
      <c r="L443" s="17" t="s">
        <v>1403</v>
      </c>
      <c r="M443" s="18">
        <v>215</v>
      </c>
      <c r="N443" s="19">
        <f t="shared" si="18"/>
        <v>210.7</v>
      </c>
      <c r="O443" s="19">
        <f t="shared" si="19"/>
        <v>204.25</v>
      </c>
      <c r="P443" s="19">
        <f t="shared" si="20"/>
        <v>202.1</v>
      </c>
    </row>
    <row r="444" spans="1:16" ht="108.6" customHeight="1" x14ac:dyDescent="0.25">
      <c r="A444" s="8" t="s">
        <v>1346</v>
      </c>
      <c r="B444" s="8" t="s">
        <v>1347</v>
      </c>
      <c r="C444" s="9"/>
      <c r="D444" s="10" t="s">
        <v>1404</v>
      </c>
      <c r="E444" s="11" t="s">
        <v>1405</v>
      </c>
      <c r="F444" s="20" t="s">
        <v>36</v>
      </c>
      <c r="G444" s="13"/>
      <c r="H444" s="14">
        <f>IFERROR(IF(M444 &gt; 0, IF(I5 &gt; 0, M444 * (1 - I5), M444), 0), 0)</f>
        <v>215</v>
      </c>
      <c r="I444" s="15">
        <v>12</v>
      </c>
      <c r="J444" s="14">
        <f>IFERROR(IF(AND(G444 &gt; 0, M444 &gt; 0), IF(I5 &gt; 0, G444 * I444 * M444 * (1 - I5), G444 * I444 * M444), 0), 0)</f>
        <v>0</v>
      </c>
      <c r="K444" s="16">
        <v>46112</v>
      </c>
      <c r="L444" s="17" t="s">
        <v>1406</v>
      </c>
      <c r="M444" s="18">
        <v>215</v>
      </c>
      <c r="N444" s="19">
        <f t="shared" si="18"/>
        <v>210.7</v>
      </c>
      <c r="O444" s="19">
        <f t="shared" si="19"/>
        <v>204.25</v>
      </c>
      <c r="P444" s="19">
        <f t="shared" si="20"/>
        <v>202.1</v>
      </c>
    </row>
    <row r="445" spans="1:16" ht="108.6" customHeight="1" x14ac:dyDescent="0.25">
      <c r="A445" s="8" t="s">
        <v>1346</v>
      </c>
      <c r="B445" s="8" t="s">
        <v>1347</v>
      </c>
      <c r="C445" s="9"/>
      <c r="D445" s="10" t="s">
        <v>1407</v>
      </c>
      <c r="E445" s="11" t="s">
        <v>1408</v>
      </c>
      <c r="F445" s="20" t="s">
        <v>36</v>
      </c>
      <c r="G445" s="13"/>
      <c r="H445" s="14">
        <f>IFERROR(IF(M445 &gt; 0, IF(I5 &gt; 0, M445 * (1 - I5), M445), 0), 0)</f>
        <v>215</v>
      </c>
      <c r="I445" s="15">
        <v>12</v>
      </c>
      <c r="J445" s="14">
        <f>IFERROR(IF(AND(G445 &gt; 0, M445 &gt; 0), IF(I5 &gt; 0, G445 * I445 * M445 * (1 - I5), G445 * I445 * M445), 0), 0)</f>
        <v>0</v>
      </c>
      <c r="K445" s="16">
        <v>46142</v>
      </c>
      <c r="L445" s="17" t="s">
        <v>1409</v>
      </c>
      <c r="M445" s="18">
        <v>215</v>
      </c>
      <c r="N445" s="19">
        <f t="shared" si="18"/>
        <v>210.7</v>
      </c>
      <c r="O445" s="19">
        <f t="shared" si="19"/>
        <v>204.25</v>
      </c>
      <c r="P445" s="19">
        <f t="shared" si="20"/>
        <v>202.1</v>
      </c>
    </row>
    <row r="446" spans="1:16" ht="108.6" customHeight="1" x14ac:dyDescent="0.25">
      <c r="A446" s="8" t="s">
        <v>161</v>
      </c>
      <c r="B446" s="8" t="s">
        <v>1410</v>
      </c>
      <c r="C446" s="9"/>
      <c r="D446" s="10" t="s">
        <v>1411</v>
      </c>
      <c r="E446" s="11" t="s">
        <v>1412</v>
      </c>
      <c r="F446" s="20" t="s">
        <v>36</v>
      </c>
      <c r="G446" s="13"/>
      <c r="H446" s="14">
        <f>IFERROR(IF(M446 &gt; 0, IF(I5 &gt; 0, M446 * (1 - I5), M446), 0), 0)</f>
        <v>73</v>
      </c>
      <c r="I446" s="15">
        <v>12</v>
      </c>
      <c r="J446" s="14">
        <f>IFERROR(IF(AND(G446 &gt; 0, M446 &gt; 0), IF(I5 &gt; 0, G446 * I446 * M446 * (1 - I5), G446 * I446 * M446), 0), 0)</f>
        <v>0</v>
      </c>
      <c r="K446" s="16">
        <v>46023</v>
      </c>
      <c r="L446" s="17" t="s">
        <v>1413</v>
      </c>
      <c r="M446" s="18">
        <v>73</v>
      </c>
      <c r="N446" s="19">
        <f t="shared" si="18"/>
        <v>71.539999999999992</v>
      </c>
      <c r="O446" s="19">
        <f t="shared" si="19"/>
        <v>69.349999999999994</v>
      </c>
      <c r="P446" s="19">
        <f t="shared" si="20"/>
        <v>68.61999999999999</v>
      </c>
    </row>
    <row r="447" spans="1:16" ht="108.6" customHeight="1" x14ac:dyDescent="0.25">
      <c r="A447" s="8" t="s">
        <v>161</v>
      </c>
      <c r="B447" s="8" t="s">
        <v>1410</v>
      </c>
      <c r="C447" s="9"/>
      <c r="D447" s="10" t="s">
        <v>1414</v>
      </c>
      <c r="E447" s="11" t="s">
        <v>1415</v>
      </c>
      <c r="F447" s="20" t="s">
        <v>36</v>
      </c>
      <c r="G447" s="13"/>
      <c r="H447" s="14">
        <f>IFERROR(IF(M447 &gt; 0, IF(I5 &gt; 0, M447 * (1 - I5), M447), 0), 0)</f>
        <v>73</v>
      </c>
      <c r="I447" s="15">
        <v>12</v>
      </c>
      <c r="J447" s="14">
        <f>IFERROR(IF(AND(G447 &gt; 0, M447 &gt; 0), IF(I5 &gt; 0, G447 * I447 * M447 * (1 - I5), G447 * I447 * M447), 0), 0)</f>
        <v>0</v>
      </c>
      <c r="K447" s="16">
        <v>45892</v>
      </c>
      <c r="L447" s="17" t="s">
        <v>1416</v>
      </c>
      <c r="M447" s="18">
        <v>73</v>
      </c>
      <c r="N447" s="19">
        <f t="shared" si="18"/>
        <v>71.539999999999992</v>
      </c>
      <c r="O447" s="19">
        <f t="shared" si="19"/>
        <v>69.349999999999994</v>
      </c>
      <c r="P447" s="19">
        <f t="shared" si="20"/>
        <v>68.61999999999999</v>
      </c>
    </row>
    <row r="448" spans="1:16" ht="108.6" customHeight="1" x14ac:dyDescent="0.25">
      <c r="A448" s="8" t="s">
        <v>161</v>
      </c>
      <c r="B448" s="8" t="s">
        <v>1410</v>
      </c>
      <c r="C448" s="9"/>
      <c r="D448" s="10" t="s">
        <v>1417</v>
      </c>
      <c r="E448" s="11" t="s">
        <v>1418</v>
      </c>
      <c r="F448" s="20" t="s">
        <v>36</v>
      </c>
      <c r="G448" s="13"/>
      <c r="H448" s="14">
        <f>IFERROR(IF(M448 &gt; 0, IF(I5 &gt; 0, M448 * (1 - I5), M448), 0), 0)</f>
        <v>73</v>
      </c>
      <c r="I448" s="15">
        <v>12</v>
      </c>
      <c r="J448" s="14">
        <f>IFERROR(IF(AND(G448 &gt; 0, M448 &gt; 0), IF(I5 &gt; 0, G448 * I448 * M448 * (1 - I5), G448 * I448 * M448), 0), 0)</f>
        <v>0</v>
      </c>
      <c r="K448" s="16">
        <v>45927</v>
      </c>
      <c r="L448" s="17" t="s">
        <v>1419</v>
      </c>
      <c r="M448" s="18">
        <v>73</v>
      </c>
      <c r="N448" s="19">
        <f t="shared" si="18"/>
        <v>71.539999999999992</v>
      </c>
      <c r="O448" s="19">
        <f t="shared" si="19"/>
        <v>69.349999999999994</v>
      </c>
      <c r="P448" s="19">
        <f t="shared" si="20"/>
        <v>68.61999999999999</v>
      </c>
    </row>
    <row r="449" spans="1:16" ht="108.6" customHeight="1" x14ac:dyDescent="0.25">
      <c r="A449" s="8" t="s">
        <v>161</v>
      </c>
      <c r="B449" s="8" t="s">
        <v>1410</v>
      </c>
      <c r="C449" s="9"/>
      <c r="D449" s="10" t="s">
        <v>1420</v>
      </c>
      <c r="E449" s="11" t="s">
        <v>1421</v>
      </c>
      <c r="F449" s="20" t="s">
        <v>36</v>
      </c>
      <c r="G449" s="13"/>
      <c r="H449" s="14">
        <f>IFERROR(IF(M449 &gt; 0, IF(I5 &gt; 0, M449 * (1 - I5), M449), 0), 0)</f>
        <v>73</v>
      </c>
      <c r="I449" s="15">
        <v>12</v>
      </c>
      <c r="J449" s="14">
        <f>IFERROR(IF(AND(G449 &gt; 0, M449 &gt; 0), IF(I5 &gt; 0, G449 * I449 * M449 * (1 - I5), G449 * I449 * M449), 0), 0)</f>
        <v>0</v>
      </c>
      <c r="K449" s="16">
        <v>45672</v>
      </c>
      <c r="L449" s="17" t="s">
        <v>1422</v>
      </c>
      <c r="M449" s="18">
        <v>73</v>
      </c>
      <c r="N449" s="19">
        <f t="shared" si="18"/>
        <v>71.539999999999992</v>
      </c>
      <c r="O449" s="19">
        <f t="shared" si="19"/>
        <v>69.349999999999994</v>
      </c>
      <c r="P449" s="19">
        <f t="shared" si="20"/>
        <v>68.61999999999999</v>
      </c>
    </row>
    <row r="450" spans="1:16" ht="108.6" customHeight="1" x14ac:dyDescent="0.25">
      <c r="A450" s="8" t="s">
        <v>161</v>
      </c>
      <c r="B450" s="8" t="s">
        <v>1410</v>
      </c>
      <c r="C450" s="9"/>
      <c r="D450" s="10" t="s">
        <v>1423</v>
      </c>
      <c r="E450" s="11" t="s">
        <v>1424</v>
      </c>
      <c r="F450" s="20" t="s">
        <v>36</v>
      </c>
      <c r="G450" s="13"/>
      <c r="H450" s="14">
        <f>IFERROR(IF(M450 &gt; 0, IF(I5 &gt; 0, M450 * (1 - I5), M450), 0), 0)</f>
        <v>73</v>
      </c>
      <c r="I450" s="15">
        <v>12</v>
      </c>
      <c r="J450" s="14">
        <f>IFERROR(IF(AND(G450 &gt; 0, M450 &gt; 0), IF(I5 &gt; 0, G450 * I450 * M450 * (1 - I5), G450 * I450 * M450), 0), 0)</f>
        <v>0</v>
      </c>
      <c r="K450" s="16">
        <v>45672</v>
      </c>
      <c r="L450" s="17" t="s">
        <v>1425</v>
      </c>
      <c r="M450" s="18">
        <v>73</v>
      </c>
      <c r="N450" s="19">
        <f t="shared" si="18"/>
        <v>71.539999999999992</v>
      </c>
      <c r="O450" s="19">
        <f t="shared" si="19"/>
        <v>69.349999999999994</v>
      </c>
      <c r="P450" s="19">
        <f t="shared" si="20"/>
        <v>68.61999999999999</v>
      </c>
    </row>
    <row r="451" spans="1:16" ht="108.6" customHeight="1" x14ac:dyDescent="0.25">
      <c r="A451" s="8" t="s">
        <v>161</v>
      </c>
      <c r="B451" s="8" t="s">
        <v>1410</v>
      </c>
      <c r="C451" s="9"/>
      <c r="D451" s="10" t="s">
        <v>1426</v>
      </c>
      <c r="E451" s="11" t="s">
        <v>1427</v>
      </c>
      <c r="F451" s="20" t="s">
        <v>36</v>
      </c>
      <c r="G451" s="13"/>
      <c r="H451" s="14">
        <f>IFERROR(IF(M451 &gt; 0, IF(I5 &gt; 0, M451 * (1 - I5), M451), 0), 0)</f>
        <v>73</v>
      </c>
      <c r="I451" s="15">
        <v>12</v>
      </c>
      <c r="J451" s="14">
        <f>IFERROR(IF(AND(G451 &gt; 0, M451 &gt; 0), IF(I5 &gt; 0, G451 * I451 * M451 * (1 - I5), G451 * I451 * M451), 0), 0)</f>
        <v>0</v>
      </c>
      <c r="K451" s="16">
        <v>45874</v>
      </c>
      <c r="L451" s="17" t="s">
        <v>1428</v>
      </c>
      <c r="M451" s="18">
        <v>73</v>
      </c>
      <c r="N451" s="19">
        <f t="shared" si="18"/>
        <v>71.539999999999992</v>
      </c>
      <c r="O451" s="19">
        <f t="shared" si="19"/>
        <v>69.349999999999994</v>
      </c>
      <c r="P451" s="19">
        <f t="shared" si="20"/>
        <v>68.61999999999999</v>
      </c>
    </row>
    <row r="452" spans="1:16" ht="108.6" customHeight="1" x14ac:dyDescent="0.25">
      <c r="A452" s="8" t="s">
        <v>161</v>
      </c>
      <c r="B452" s="8" t="s">
        <v>1429</v>
      </c>
      <c r="C452" s="9"/>
      <c r="D452" s="10" t="s">
        <v>1430</v>
      </c>
      <c r="E452" s="11" t="s">
        <v>1431</v>
      </c>
      <c r="F452" s="12" t="s">
        <v>32</v>
      </c>
      <c r="G452" s="13"/>
      <c r="H452" s="14">
        <f>IFERROR(IF(M452 &gt; 0, IF(I5 &gt; 0, M452 * (1 - I5), M452), 0), 0)</f>
        <v>59</v>
      </c>
      <c r="I452" s="15">
        <v>12</v>
      </c>
      <c r="J452" s="14">
        <f>IFERROR(IF(AND(G452 &gt; 0, M452 &gt; 0), IF(I5 &gt; 0, G452 * I452 * M452 * (1 - I5), G452 * I452 * M452), 0), 0)</f>
        <v>0</v>
      </c>
      <c r="K452" s="16">
        <v>45893</v>
      </c>
      <c r="L452" s="17" t="s">
        <v>1432</v>
      </c>
      <c r="M452" s="18">
        <v>59</v>
      </c>
      <c r="N452" s="19">
        <f t="shared" si="18"/>
        <v>57.82</v>
      </c>
      <c r="O452" s="19">
        <f t="shared" si="19"/>
        <v>56.05</v>
      </c>
      <c r="P452" s="19">
        <f t="shared" si="20"/>
        <v>55.459999999999994</v>
      </c>
    </row>
    <row r="453" spans="1:16" ht="108.6" customHeight="1" x14ac:dyDescent="0.25">
      <c r="A453" s="8" t="s">
        <v>161</v>
      </c>
      <c r="B453" s="8" t="s">
        <v>1429</v>
      </c>
      <c r="C453" s="9"/>
      <c r="D453" s="10" t="s">
        <v>1433</v>
      </c>
      <c r="E453" s="11" t="s">
        <v>1434</v>
      </c>
      <c r="F453" s="12" t="s">
        <v>32</v>
      </c>
      <c r="G453" s="13"/>
      <c r="H453" s="14">
        <f>IFERROR(IF(M453 &gt; 0, IF(I5 &gt; 0, M453 * (1 - I5), M453), 0), 0)</f>
        <v>59</v>
      </c>
      <c r="I453" s="15">
        <v>12</v>
      </c>
      <c r="J453" s="14">
        <f>IFERROR(IF(AND(G453 &gt; 0, M453 &gt; 0), IF(I5 &gt; 0, G453 * I453 * M453 * (1 - I5), G453 * I453 * M453), 0), 0)</f>
        <v>0</v>
      </c>
      <c r="K453" s="16">
        <v>45796</v>
      </c>
      <c r="L453" s="17" t="s">
        <v>1435</v>
      </c>
      <c r="M453" s="18">
        <v>59</v>
      </c>
      <c r="N453" s="19">
        <f t="shared" si="18"/>
        <v>57.82</v>
      </c>
      <c r="O453" s="19">
        <f t="shared" si="19"/>
        <v>56.05</v>
      </c>
      <c r="P453" s="19">
        <f t="shared" si="20"/>
        <v>55.459999999999994</v>
      </c>
    </row>
    <row r="454" spans="1:16" ht="108.6" customHeight="1" x14ac:dyDescent="0.25">
      <c r="A454" s="8" t="s">
        <v>161</v>
      </c>
      <c r="B454" s="8" t="s">
        <v>1429</v>
      </c>
      <c r="C454" s="9"/>
      <c r="D454" s="10" t="s">
        <v>1436</v>
      </c>
      <c r="E454" s="11" t="s">
        <v>1437</v>
      </c>
      <c r="F454" s="12" t="s">
        <v>32</v>
      </c>
      <c r="G454" s="13"/>
      <c r="H454" s="14">
        <f>IFERROR(IF(M454 &gt; 0, IF(I5 &gt; 0, M454 * (1 - I5), M454), 0), 0)</f>
        <v>59</v>
      </c>
      <c r="I454" s="15">
        <v>12</v>
      </c>
      <c r="J454" s="14">
        <f>IFERROR(IF(AND(G454 &gt; 0, M454 &gt; 0), IF(I5 &gt; 0, G454 * I454 * M454 * (1 - I5), G454 * I454 * M454), 0), 0)</f>
        <v>0</v>
      </c>
      <c r="K454" s="16">
        <v>45794</v>
      </c>
      <c r="L454" s="17" t="s">
        <v>1438</v>
      </c>
      <c r="M454" s="18">
        <v>59</v>
      </c>
      <c r="N454" s="19">
        <f t="shared" si="18"/>
        <v>57.82</v>
      </c>
      <c r="O454" s="19">
        <f t="shared" si="19"/>
        <v>56.05</v>
      </c>
      <c r="P454" s="19">
        <f t="shared" si="20"/>
        <v>55.459999999999994</v>
      </c>
    </row>
    <row r="455" spans="1:16" ht="108.6" customHeight="1" x14ac:dyDescent="0.25">
      <c r="A455" s="8" t="s">
        <v>161</v>
      </c>
      <c r="B455" s="8" t="s">
        <v>1429</v>
      </c>
      <c r="C455" s="9"/>
      <c r="D455" s="10" t="s">
        <v>1439</v>
      </c>
      <c r="E455" s="11" t="s">
        <v>1440</v>
      </c>
      <c r="F455" s="12" t="s">
        <v>32</v>
      </c>
      <c r="G455" s="13"/>
      <c r="H455" s="14">
        <f>IFERROR(IF(M455 &gt; 0, IF(I5 &gt; 0, M455 * (1 - I5), M455), 0), 0)</f>
        <v>59</v>
      </c>
      <c r="I455" s="15">
        <v>12</v>
      </c>
      <c r="J455" s="14">
        <f>IFERROR(IF(AND(G455 &gt; 0, M455 &gt; 0), IF(I5 &gt; 0, G455 * I455 * M455 * (1 - I5), G455 * I455 * M455), 0), 0)</f>
        <v>0</v>
      </c>
      <c r="K455" s="16">
        <v>45917</v>
      </c>
      <c r="L455" s="17" t="s">
        <v>1441</v>
      </c>
      <c r="M455" s="18">
        <v>59</v>
      </c>
      <c r="N455" s="19">
        <f t="shared" ref="N455:N513" si="21">IFERROR(IF(M455 &gt; 0, M455 * 0.98, 0), 0)</f>
        <v>57.82</v>
      </c>
      <c r="O455" s="19">
        <f t="shared" ref="O455:O513" si="22">IFERROR(IF(M455 &gt; 0, M455 * 0.95, 0), 0)</f>
        <v>56.05</v>
      </c>
      <c r="P455" s="19">
        <f t="shared" ref="P455:P513" si="23">IFERROR(IF(M455 &gt; 0, M455 * 0.94, 0), 0)</f>
        <v>55.459999999999994</v>
      </c>
    </row>
    <row r="456" spans="1:16" ht="108.6" customHeight="1" x14ac:dyDescent="0.25">
      <c r="A456" s="8" t="s">
        <v>1442</v>
      </c>
      <c r="B456" s="8" t="s">
        <v>1443</v>
      </c>
      <c r="C456" s="9"/>
      <c r="D456" s="10" t="s">
        <v>1444</v>
      </c>
      <c r="E456" s="11" t="s">
        <v>1445</v>
      </c>
      <c r="F456" s="20" t="s">
        <v>36</v>
      </c>
      <c r="G456" s="13"/>
      <c r="H456" s="21">
        <f>IFERROR(IF(M456 &gt; 0, IF(I5 &gt; 0, M456 * (1 - I5), M456), 0), 0)</f>
        <v>52</v>
      </c>
      <c r="I456" s="22">
        <v>12</v>
      </c>
      <c r="J456" s="21">
        <f>IFERROR(IF(AND(G456 &gt; 0, M456 &gt; 0), IF(I5 &gt; 0, G456 * I456 * M456 * (1 - I5), G456 * I456 * M456), 0), 0)</f>
        <v>0</v>
      </c>
      <c r="K456" s="23">
        <v>45691</v>
      </c>
      <c r="L456" s="17" t="s">
        <v>1446</v>
      </c>
      <c r="M456" s="18">
        <v>52</v>
      </c>
      <c r="N456" s="19">
        <f t="shared" si="21"/>
        <v>50.96</v>
      </c>
      <c r="O456" s="19">
        <f t="shared" si="22"/>
        <v>49.4</v>
      </c>
      <c r="P456" s="19">
        <f t="shared" si="23"/>
        <v>48.879999999999995</v>
      </c>
    </row>
    <row r="457" spans="1:16" ht="108.6" customHeight="1" x14ac:dyDescent="0.25">
      <c r="A457" s="8" t="s">
        <v>627</v>
      </c>
      <c r="B457" s="8" t="s">
        <v>1447</v>
      </c>
      <c r="C457" s="9"/>
      <c r="D457" s="10" t="s">
        <v>1448</v>
      </c>
      <c r="E457" s="11" t="s">
        <v>1449</v>
      </c>
      <c r="F457" s="20" t="s">
        <v>36</v>
      </c>
      <c r="G457" s="13"/>
      <c r="H457" s="14">
        <f>IFERROR(IF(M457 &gt; 0, IF(I5 &gt; 0, M457 * (1 - I5), M457), 0), 0)</f>
        <v>168</v>
      </c>
      <c r="I457" s="15">
        <v>15</v>
      </c>
      <c r="J457" s="14">
        <f>IFERROR(IF(AND(G457 &gt; 0, M457 &gt; 0), IF(I5 &gt; 0, G457 * I457 * M457 * (1 - I5), G457 * I457 * M457), 0), 0)</f>
        <v>0</v>
      </c>
      <c r="K457" s="16">
        <v>45851</v>
      </c>
      <c r="L457" s="17" t="s">
        <v>1450</v>
      </c>
      <c r="M457" s="18">
        <v>168</v>
      </c>
      <c r="N457" s="19">
        <f t="shared" si="21"/>
        <v>164.64</v>
      </c>
      <c r="O457" s="19">
        <f t="shared" si="22"/>
        <v>159.6</v>
      </c>
      <c r="P457" s="19">
        <f t="shared" si="23"/>
        <v>157.91999999999999</v>
      </c>
    </row>
    <row r="458" spans="1:16" ht="108.6" customHeight="1" x14ac:dyDescent="0.25">
      <c r="A458" s="8" t="s">
        <v>627</v>
      </c>
      <c r="B458" s="8" t="s">
        <v>1447</v>
      </c>
      <c r="C458" s="9"/>
      <c r="D458" s="10" t="s">
        <v>1451</v>
      </c>
      <c r="E458" s="11" t="s">
        <v>1452</v>
      </c>
      <c r="F458" s="20" t="s">
        <v>36</v>
      </c>
      <c r="G458" s="13"/>
      <c r="H458" s="14">
        <f>IFERROR(IF(M458 &gt; 0, IF(I5 &gt; 0, M458 * (1 - I5), M458), 0), 0)</f>
        <v>168</v>
      </c>
      <c r="I458" s="15">
        <v>15</v>
      </c>
      <c r="J458" s="14">
        <f>IFERROR(IF(AND(G458 &gt; 0, M458 &gt; 0), IF(I5 &gt; 0, G458 * I458 * M458 * (1 - I5), G458 * I458 * M458), 0), 0)</f>
        <v>0</v>
      </c>
      <c r="K458" s="16">
        <v>45853</v>
      </c>
      <c r="L458" s="17" t="s">
        <v>1453</v>
      </c>
      <c r="M458" s="18">
        <v>168</v>
      </c>
      <c r="N458" s="19">
        <f t="shared" si="21"/>
        <v>164.64</v>
      </c>
      <c r="O458" s="19">
        <f t="shared" si="22"/>
        <v>159.6</v>
      </c>
      <c r="P458" s="19">
        <f t="shared" si="23"/>
        <v>157.91999999999999</v>
      </c>
    </row>
    <row r="459" spans="1:16" ht="108.6" customHeight="1" x14ac:dyDescent="0.25">
      <c r="A459" s="8" t="s">
        <v>627</v>
      </c>
      <c r="B459" s="8" t="s">
        <v>1447</v>
      </c>
      <c r="C459" s="9"/>
      <c r="D459" s="10" t="s">
        <v>1454</v>
      </c>
      <c r="E459" s="11" t="s">
        <v>1455</v>
      </c>
      <c r="F459" s="20" t="s">
        <v>36</v>
      </c>
      <c r="G459" s="13"/>
      <c r="H459" s="14">
        <f>IFERROR(IF(M459 &gt; 0, IF(I5 &gt; 0, M459 * (1 - I5), M459), 0), 0)</f>
        <v>168</v>
      </c>
      <c r="I459" s="15">
        <v>15</v>
      </c>
      <c r="J459" s="14">
        <f>IFERROR(IF(AND(G459 &gt; 0, M459 &gt; 0), IF(I5 &gt; 0, G459 * I459 * M459 * (1 - I5), G459 * I459 * M459), 0), 0)</f>
        <v>0</v>
      </c>
      <c r="K459" s="16">
        <v>45850</v>
      </c>
      <c r="L459" s="17" t="s">
        <v>1456</v>
      </c>
      <c r="M459" s="18">
        <v>168</v>
      </c>
      <c r="N459" s="19">
        <f t="shared" si="21"/>
        <v>164.64</v>
      </c>
      <c r="O459" s="19">
        <f t="shared" si="22"/>
        <v>159.6</v>
      </c>
      <c r="P459" s="19">
        <f t="shared" si="23"/>
        <v>157.91999999999999</v>
      </c>
    </row>
    <row r="460" spans="1:16" ht="108.6" customHeight="1" x14ac:dyDescent="0.25">
      <c r="A460" s="8" t="s">
        <v>627</v>
      </c>
      <c r="B460" s="8" t="s">
        <v>1447</v>
      </c>
      <c r="C460" s="9"/>
      <c r="D460" s="10" t="s">
        <v>1457</v>
      </c>
      <c r="E460" s="11" t="s">
        <v>1458</v>
      </c>
      <c r="F460" s="20" t="s">
        <v>36</v>
      </c>
      <c r="G460" s="13"/>
      <c r="H460" s="14">
        <f>IFERROR(IF(M460 &gt; 0, IF(I5 &gt; 0, M460 * (1 - I5), M460), 0), 0)</f>
        <v>168</v>
      </c>
      <c r="I460" s="15">
        <v>15</v>
      </c>
      <c r="J460" s="14">
        <f>IFERROR(IF(AND(G460 &gt; 0, M460 &gt; 0), IF(I5 &gt; 0, G460 * I460 * M460 * (1 - I5), G460 * I460 * M460), 0), 0)</f>
        <v>0</v>
      </c>
      <c r="K460" s="16">
        <v>45853</v>
      </c>
      <c r="L460" s="17" t="s">
        <v>1459</v>
      </c>
      <c r="M460" s="18">
        <v>168</v>
      </c>
      <c r="N460" s="19">
        <f t="shared" si="21"/>
        <v>164.64</v>
      </c>
      <c r="O460" s="19">
        <f t="shared" si="22"/>
        <v>159.6</v>
      </c>
      <c r="P460" s="19">
        <f t="shared" si="23"/>
        <v>157.91999999999999</v>
      </c>
    </row>
    <row r="461" spans="1:16" ht="108.6" customHeight="1" x14ac:dyDescent="0.25">
      <c r="A461" s="8" t="s">
        <v>627</v>
      </c>
      <c r="B461" s="8" t="s">
        <v>1447</v>
      </c>
      <c r="C461" s="9"/>
      <c r="D461" s="10" t="s">
        <v>1460</v>
      </c>
      <c r="E461" s="11" t="s">
        <v>1461</v>
      </c>
      <c r="F461" s="20" t="s">
        <v>36</v>
      </c>
      <c r="G461" s="13"/>
      <c r="H461" s="14">
        <f>IFERROR(IF(M461 &gt; 0, IF(I5 &gt; 0, M461 * (1 - I5), M461), 0), 0)</f>
        <v>168</v>
      </c>
      <c r="I461" s="15">
        <v>15</v>
      </c>
      <c r="J461" s="14">
        <f>IFERROR(IF(AND(G461 &gt; 0, M461 &gt; 0), IF(I5 &gt; 0, G461 * I461 * M461 * (1 - I5), G461 * I461 * M461), 0), 0)</f>
        <v>0</v>
      </c>
      <c r="K461" s="16">
        <v>45842</v>
      </c>
      <c r="L461" s="17" t="s">
        <v>1462</v>
      </c>
      <c r="M461" s="18">
        <v>168</v>
      </c>
      <c r="N461" s="19">
        <f t="shared" si="21"/>
        <v>164.64</v>
      </c>
      <c r="O461" s="19">
        <f t="shared" si="22"/>
        <v>159.6</v>
      </c>
      <c r="P461" s="19">
        <f t="shared" si="23"/>
        <v>157.91999999999999</v>
      </c>
    </row>
    <row r="462" spans="1:16" ht="108.6" customHeight="1" x14ac:dyDescent="0.25">
      <c r="A462" s="8" t="s">
        <v>627</v>
      </c>
      <c r="B462" s="8" t="s">
        <v>1447</v>
      </c>
      <c r="C462" s="9"/>
      <c r="D462" s="10" t="s">
        <v>1463</v>
      </c>
      <c r="E462" s="11" t="s">
        <v>1464</v>
      </c>
      <c r="F462" s="20" t="s">
        <v>36</v>
      </c>
      <c r="G462" s="13"/>
      <c r="H462" s="14">
        <f>IFERROR(IF(M462 &gt; 0, IF(I5 &gt; 0, M462 * (1 - I5), M462), 0), 0)</f>
        <v>168</v>
      </c>
      <c r="I462" s="15">
        <v>15</v>
      </c>
      <c r="J462" s="14">
        <f>IFERROR(IF(AND(G462 &gt; 0, M462 &gt; 0), IF(I5 &gt; 0, G462 * I462 * M462 * (1 - I5), G462 * I462 * M462), 0), 0)</f>
        <v>0</v>
      </c>
      <c r="K462" s="16">
        <v>45851</v>
      </c>
      <c r="L462" s="17" t="s">
        <v>1465</v>
      </c>
      <c r="M462" s="18">
        <v>168</v>
      </c>
      <c r="N462" s="19">
        <f t="shared" si="21"/>
        <v>164.64</v>
      </c>
      <c r="O462" s="19">
        <f t="shared" si="22"/>
        <v>159.6</v>
      </c>
      <c r="P462" s="19">
        <f t="shared" si="23"/>
        <v>157.91999999999999</v>
      </c>
    </row>
    <row r="463" spans="1:16" ht="108.6" customHeight="1" x14ac:dyDescent="0.25">
      <c r="A463" s="8" t="s">
        <v>627</v>
      </c>
      <c r="B463" s="8" t="s">
        <v>1466</v>
      </c>
      <c r="C463" s="9"/>
      <c r="D463" s="10" t="s">
        <v>1467</v>
      </c>
      <c r="E463" s="11" t="s">
        <v>1468</v>
      </c>
      <c r="F463" s="20" t="s">
        <v>36</v>
      </c>
      <c r="G463" s="13"/>
      <c r="H463" s="14">
        <f>IFERROR(IF(M463 &gt; 0, IF(I5 &gt; 0, M463 * (1 - I5), M463), 0), 0)</f>
        <v>155</v>
      </c>
      <c r="I463" s="15">
        <v>15</v>
      </c>
      <c r="J463" s="14">
        <f>IFERROR(IF(AND(G463 &gt; 0, M463 &gt; 0), IF(I5 &gt; 0, G463 * I463 * M463 * (1 - I5), G463 * I463 * M463), 0), 0)</f>
        <v>0</v>
      </c>
      <c r="K463" s="16">
        <v>45848</v>
      </c>
      <c r="L463" s="17" t="s">
        <v>1469</v>
      </c>
      <c r="M463" s="18">
        <v>155</v>
      </c>
      <c r="N463" s="19">
        <f t="shared" si="21"/>
        <v>151.9</v>
      </c>
      <c r="O463" s="19">
        <f t="shared" si="22"/>
        <v>147.25</v>
      </c>
      <c r="P463" s="19">
        <f t="shared" si="23"/>
        <v>145.69999999999999</v>
      </c>
    </row>
    <row r="464" spans="1:16" ht="108.6" customHeight="1" x14ac:dyDescent="0.25">
      <c r="A464" s="8" t="s">
        <v>627</v>
      </c>
      <c r="B464" s="8" t="s">
        <v>1466</v>
      </c>
      <c r="C464" s="9"/>
      <c r="D464" s="10" t="s">
        <v>1470</v>
      </c>
      <c r="E464" s="11" t="s">
        <v>1471</v>
      </c>
      <c r="F464" s="20" t="s">
        <v>36</v>
      </c>
      <c r="G464" s="13"/>
      <c r="H464" s="14">
        <f>IFERROR(IF(M464 &gt; 0, IF(I5 &gt; 0, M464 * (1 - I5), M464), 0), 0)</f>
        <v>155</v>
      </c>
      <c r="I464" s="15">
        <v>15</v>
      </c>
      <c r="J464" s="14">
        <f>IFERROR(IF(AND(G464 &gt; 0, M464 &gt; 0), IF(I5 &gt; 0, G464 * I464 * M464 * (1 - I5), G464 * I464 * M464), 0), 0)</f>
        <v>0</v>
      </c>
      <c r="K464" s="16">
        <v>45849</v>
      </c>
      <c r="L464" s="17" t="s">
        <v>1472</v>
      </c>
      <c r="M464" s="18">
        <v>155</v>
      </c>
      <c r="N464" s="19">
        <f t="shared" si="21"/>
        <v>151.9</v>
      </c>
      <c r="O464" s="19">
        <f t="shared" si="22"/>
        <v>147.25</v>
      </c>
      <c r="P464" s="19">
        <f t="shared" si="23"/>
        <v>145.69999999999999</v>
      </c>
    </row>
    <row r="465" spans="1:16" ht="108.6" customHeight="1" x14ac:dyDescent="0.25">
      <c r="A465" s="8" t="s">
        <v>627</v>
      </c>
      <c r="B465" s="8" t="s">
        <v>1466</v>
      </c>
      <c r="C465" s="9"/>
      <c r="D465" s="10" t="s">
        <v>1473</v>
      </c>
      <c r="E465" s="11" t="s">
        <v>1474</v>
      </c>
      <c r="F465" s="20" t="s">
        <v>36</v>
      </c>
      <c r="G465" s="13"/>
      <c r="H465" s="14">
        <f>IFERROR(IF(M465 &gt; 0, IF(I5 &gt; 0, M465 * (1 - I5), M465), 0), 0)</f>
        <v>155</v>
      </c>
      <c r="I465" s="15">
        <v>15</v>
      </c>
      <c r="J465" s="14">
        <f>IFERROR(IF(AND(G465 &gt; 0, M465 &gt; 0), IF(I5 &gt; 0, G465 * I465 * M465 * (1 - I5), G465 * I465 * M465), 0), 0)</f>
        <v>0</v>
      </c>
      <c r="K465" s="16">
        <v>45791</v>
      </c>
      <c r="L465" s="17" t="s">
        <v>1475</v>
      </c>
      <c r="M465" s="18">
        <v>155</v>
      </c>
      <c r="N465" s="19">
        <f t="shared" si="21"/>
        <v>151.9</v>
      </c>
      <c r="O465" s="19">
        <f t="shared" si="22"/>
        <v>147.25</v>
      </c>
      <c r="P465" s="19">
        <f t="shared" si="23"/>
        <v>145.69999999999999</v>
      </c>
    </row>
    <row r="466" spans="1:16" ht="108.6" customHeight="1" x14ac:dyDescent="0.25">
      <c r="A466" s="8" t="s">
        <v>627</v>
      </c>
      <c r="B466" s="8" t="s">
        <v>1466</v>
      </c>
      <c r="C466" s="9"/>
      <c r="D466" s="10" t="s">
        <v>1476</v>
      </c>
      <c r="E466" s="11" t="s">
        <v>1477</v>
      </c>
      <c r="F466" s="12" t="s">
        <v>32</v>
      </c>
      <c r="G466" s="13"/>
      <c r="H466" s="14">
        <f>IFERROR(IF(M466 &gt; 0, IF(I5 &gt; 0, M466 * (1 - I5), M466), 0), 0)</f>
        <v>155</v>
      </c>
      <c r="I466" s="15">
        <v>15</v>
      </c>
      <c r="J466" s="14">
        <f>IFERROR(IF(AND(G466 &gt; 0, M466 &gt; 0), IF(I5 &gt; 0, G466 * I466 * M466 * (1 - I5), G466 * I466 * M466), 0), 0)</f>
        <v>0</v>
      </c>
      <c r="K466" s="16">
        <v>45839</v>
      </c>
      <c r="L466" s="17" t="s">
        <v>1478</v>
      </c>
      <c r="M466" s="18">
        <v>155</v>
      </c>
      <c r="N466" s="19">
        <f t="shared" si="21"/>
        <v>151.9</v>
      </c>
      <c r="O466" s="19">
        <f t="shared" si="22"/>
        <v>147.25</v>
      </c>
      <c r="P466" s="19">
        <f t="shared" si="23"/>
        <v>145.69999999999999</v>
      </c>
    </row>
    <row r="467" spans="1:16" ht="108.6" customHeight="1" x14ac:dyDescent="0.25">
      <c r="A467" s="8" t="s">
        <v>627</v>
      </c>
      <c r="B467" s="8" t="s">
        <v>1466</v>
      </c>
      <c r="C467" s="9"/>
      <c r="D467" s="10" t="s">
        <v>1479</v>
      </c>
      <c r="E467" s="11" t="s">
        <v>1480</v>
      </c>
      <c r="F467" s="20" t="s">
        <v>36</v>
      </c>
      <c r="G467" s="13"/>
      <c r="H467" s="14">
        <f>IFERROR(IF(M467 &gt; 0, IF(I5 &gt; 0, M467 * (1 - I5), M467), 0), 0)</f>
        <v>155</v>
      </c>
      <c r="I467" s="15">
        <v>15</v>
      </c>
      <c r="J467" s="14">
        <f>IFERROR(IF(AND(G467 &gt; 0, M467 &gt; 0), IF(I5 &gt; 0, G467 * I467 * M467 * (1 - I5), G467 * I467 * M467), 0), 0)</f>
        <v>0</v>
      </c>
      <c r="K467" s="16">
        <v>45814</v>
      </c>
      <c r="L467" s="17" t="s">
        <v>1481</v>
      </c>
      <c r="M467" s="18">
        <v>155</v>
      </c>
      <c r="N467" s="19">
        <f t="shared" si="21"/>
        <v>151.9</v>
      </c>
      <c r="O467" s="19">
        <f t="shared" si="22"/>
        <v>147.25</v>
      </c>
      <c r="P467" s="19">
        <f t="shared" si="23"/>
        <v>145.69999999999999</v>
      </c>
    </row>
    <row r="468" spans="1:16" ht="108.6" customHeight="1" x14ac:dyDescent="0.25">
      <c r="A468" s="8" t="s">
        <v>627</v>
      </c>
      <c r="B468" s="8" t="s">
        <v>1466</v>
      </c>
      <c r="C468" s="9"/>
      <c r="D468" s="10" t="s">
        <v>1482</v>
      </c>
      <c r="E468" s="11" t="s">
        <v>1483</v>
      </c>
      <c r="F468" s="20" t="s">
        <v>36</v>
      </c>
      <c r="G468" s="13"/>
      <c r="H468" s="14">
        <f>IFERROR(IF(M468 &gt; 0, IF(I5 &gt; 0, M468 * (1 - I5), M468), 0), 0)</f>
        <v>155</v>
      </c>
      <c r="I468" s="15">
        <v>15</v>
      </c>
      <c r="J468" s="14">
        <f>IFERROR(IF(AND(G468 &gt; 0, M468 &gt; 0), IF(I5 &gt; 0, G468 * I468 * M468 * (1 - I5), G468 * I468 * M468), 0), 0)</f>
        <v>0</v>
      </c>
      <c r="K468" s="16">
        <v>45865</v>
      </c>
      <c r="L468" s="17" t="s">
        <v>1484</v>
      </c>
      <c r="M468" s="18">
        <v>155</v>
      </c>
      <c r="N468" s="19">
        <f t="shared" si="21"/>
        <v>151.9</v>
      </c>
      <c r="O468" s="19">
        <f t="shared" si="22"/>
        <v>147.25</v>
      </c>
      <c r="P468" s="19">
        <f t="shared" si="23"/>
        <v>145.69999999999999</v>
      </c>
    </row>
    <row r="469" spans="1:16" ht="108.6" customHeight="1" x14ac:dyDescent="0.25">
      <c r="A469" s="8" t="s">
        <v>627</v>
      </c>
      <c r="B469" s="8" t="s">
        <v>1466</v>
      </c>
      <c r="C469" s="9"/>
      <c r="D469" s="10" t="s">
        <v>1485</v>
      </c>
      <c r="E469" s="11" t="s">
        <v>1486</v>
      </c>
      <c r="F469" s="20" t="s">
        <v>36</v>
      </c>
      <c r="G469" s="13"/>
      <c r="H469" s="14">
        <f>IFERROR(IF(M469 &gt; 0, IF(I5 &gt; 0, M469 * (1 - I5), M469), 0), 0)</f>
        <v>155</v>
      </c>
      <c r="I469" s="15">
        <v>15</v>
      </c>
      <c r="J469" s="14">
        <f>IFERROR(IF(AND(G469 &gt; 0, M469 &gt; 0), IF(I5 &gt; 0, G469 * I469 * M469 * (1 - I5), G469 * I469 * M469), 0), 0)</f>
        <v>0</v>
      </c>
      <c r="K469" s="16">
        <v>45877</v>
      </c>
      <c r="L469" s="17" t="s">
        <v>1487</v>
      </c>
      <c r="M469" s="18">
        <v>155</v>
      </c>
      <c r="N469" s="19">
        <f t="shared" si="21"/>
        <v>151.9</v>
      </c>
      <c r="O469" s="19">
        <f t="shared" si="22"/>
        <v>147.25</v>
      </c>
      <c r="P469" s="19">
        <f t="shared" si="23"/>
        <v>145.69999999999999</v>
      </c>
    </row>
    <row r="470" spans="1:16" ht="108.6" customHeight="1" x14ac:dyDescent="0.25">
      <c r="A470" s="8" t="s">
        <v>627</v>
      </c>
      <c r="B470" s="8" t="s">
        <v>1466</v>
      </c>
      <c r="C470" s="9"/>
      <c r="D470" s="10" t="s">
        <v>1488</v>
      </c>
      <c r="E470" s="11" t="s">
        <v>1489</v>
      </c>
      <c r="F470" s="20" t="s">
        <v>36</v>
      </c>
      <c r="G470" s="13"/>
      <c r="H470" s="14">
        <f>IFERROR(IF(M470 &gt; 0, IF(I5 &gt; 0, M470 * (1 - I5), M470), 0), 0)</f>
        <v>155</v>
      </c>
      <c r="I470" s="15">
        <v>15</v>
      </c>
      <c r="J470" s="14">
        <f>IFERROR(IF(AND(G470 &gt; 0, M470 &gt; 0), IF(I5 &gt; 0, G470 * I470 * M470 * (1 - I5), G470 * I470 * M470), 0), 0)</f>
        <v>0</v>
      </c>
      <c r="K470" s="16">
        <v>45791</v>
      </c>
      <c r="L470" s="17" t="s">
        <v>1490</v>
      </c>
      <c r="M470" s="18">
        <v>155</v>
      </c>
      <c r="N470" s="19">
        <f t="shared" si="21"/>
        <v>151.9</v>
      </c>
      <c r="O470" s="19">
        <f t="shared" si="22"/>
        <v>147.25</v>
      </c>
      <c r="P470" s="19">
        <f t="shared" si="23"/>
        <v>145.69999999999999</v>
      </c>
    </row>
    <row r="471" spans="1:16" ht="108.6" customHeight="1" x14ac:dyDescent="0.25">
      <c r="A471" s="8" t="s">
        <v>627</v>
      </c>
      <c r="B471" s="8" t="s">
        <v>1466</v>
      </c>
      <c r="C471" s="9"/>
      <c r="D471" s="10" t="s">
        <v>1491</v>
      </c>
      <c r="E471" s="11" t="s">
        <v>1492</v>
      </c>
      <c r="F471" s="20" t="s">
        <v>36</v>
      </c>
      <c r="G471" s="13"/>
      <c r="H471" s="14">
        <f>IFERROR(IF(M471 &gt; 0, IF(I5 &gt; 0, M471 * (1 - I5), M471), 0), 0)</f>
        <v>155</v>
      </c>
      <c r="I471" s="15">
        <v>15</v>
      </c>
      <c r="J471" s="14">
        <f>IFERROR(IF(AND(G471 &gt; 0, M471 &gt; 0), IF(I5 &gt; 0, G471 * I471 * M471 * (1 - I5), G471 * I471 * M471), 0), 0)</f>
        <v>0</v>
      </c>
      <c r="K471" s="16">
        <v>45791</v>
      </c>
      <c r="L471" s="17" t="s">
        <v>1493</v>
      </c>
      <c r="M471" s="18">
        <v>155</v>
      </c>
      <c r="N471" s="19">
        <f t="shared" si="21"/>
        <v>151.9</v>
      </c>
      <c r="O471" s="19">
        <f t="shared" si="22"/>
        <v>147.25</v>
      </c>
      <c r="P471" s="19">
        <f t="shared" si="23"/>
        <v>145.69999999999999</v>
      </c>
    </row>
    <row r="472" spans="1:16" ht="108.6" customHeight="1" x14ac:dyDescent="0.25">
      <c r="A472" s="8" t="s">
        <v>627</v>
      </c>
      <c r="B472" s="8" t="s">
        <v>1466</v>
      </c>
      <c r="C472" s="9"/>
      <c r="D472" s="10" t="s">
        <v>1494</v>
      </c>
      <c r="E472" s="11" t="s">
        <v>1495</v>
      </c>
      <c r="F472" s="20" t="s">
        <v>36</v>
      </c>
      <c r="G472" s="13"/>
      <c r="H472" s="14">
        <f>IFERROR(IF(M472 &gt; 0, IF(I5 &gt; 0, M472 * (1 - I5), M472), 0), 0)</f>
        <v>155</v>
      </c>
      <c r="I472" s="15">
        <v>15</v>
      </c>
      <c r="J472" s="14">
        <f>IFERROR(IF(AND(G472 &gt; 0, M472 &gt; 0), IF(I5 &gt; 0, G472 * I472 * M472 * (1 - I5), G472 * I472 * M472), 0), 0)</f>
        <v>0</v>
      </c>
      <c r="K472" s="16">
        <v>45791</v>
      </c>
      <c r="L472" s="17" t="s">
        <v>1496</v>
      </c>
      <c r="M472" s="18">
        <v>155</v>
      </c>
      <c r="N472" s="19">
        <f t="shared" si="21"/>
        <v>151.9</v>
      </c>
      <c r="O472" s="19">
        <f t="shared" si="22"/>
        <v>147.25</v>
      </c>
      <c r="P472" s="19">
        <f t="shared" si="23"/>
        <v>145.69999999999999</v>
      </c>
    </row>
    <row r="473" spans="1:16" ht="108.6" customHeight="1" x14ac:dyDescent="0.25">
      <c r="A473" s="8" t="s">
        <v>627</v>
      </c>
      <c r="B473" s="8" t="s">
        <v>1466</v>
      </c>
      <c r="C473" s="9"/>
      <c r="D473" s="10" t="s">
        <v>1497</v>
      </c>
      <c r="E473" s="11" t="s">
        <v>1498</v>
      </c>
      <c r="F473" s="20" t="s">
        <v>36</v>
      </c>
      <c r="G473" s="13"/>
      <c r="H473" s="14">
        <f>IFERROR(IF(M473 &gt; 0, IF(I5 &gt; 0, M473 * (1 - I5), M473), 0), 0)</f>
        <v>155</v>
      </c>
      <c r="I473" s="15">
        <v>15</v>
      </c>
      <c r="J473" s="14">
        <f>IFERROR(IF(AND(G473 &gt; 0, M473 &gt; 0), IF(I5 &gt; 0, G473 * I473 * M473 * (1 - I5), G473 * I473 * M473), 0), 0)</f>
        <v>0</v>
      </c>
      <c r="K473" s="16">
        <v>45814</v>
      </c>
      <c r="L473" s="17" t="s">
        <v>1499</v>
      </c>
      <c r="M473" s="18">
        <v>155</v>
      </c>
      <c r="N473" s="19">
        <f t="shared" si="21"/>
        <v>151.9</v>
      </c>
      <c r="O473" s="19">
        <f t="shared" si="22"/>
        <v>147.25</v>
      </c>
      <c r="P473" s="19">
        <f t="shared" si="23"/>
        <v>145.69999999999999</v>
      </c>
    </row>
    <row r="474" spans="1:16" ht="108.6" customHeight="1" x14ac:dyDescent="0.25">
      <c r="A474" s="8" t="s">
        <v>627</v>
      </c>
      <c r="B474" s="8" t="s">
        <v>1466</v>
      </c>
      <c r="C474" s="9"/>
      <c r="D474" s="10" t="s">
        <v>1500</v>
      </c>
      <c r="E474" s="11" t="s">
        <v>1501</v>
      </c>
      <c r="F474" s="20" t="s">
        <v>36</v>
      </c>
      <c r="G474" s="13"/>
      <c r="H474" s="14">
        <f>IFERROR(IF(M474 &gt; 0, IF(I5 &gt; 0, M474 * (1 - I5), M474), 0), 0)</f>
        <v>160</v>
      </c>
      <c r="I474" s="15">
        <v>15</v>
      </c>
      <c r="J474" s="14">
        <f>IFERROR(IF(AND(G474 &gt; 0, M474 &gt; 0), IF(I5 &gt; 0, G474 * I474 * M474 * (1 - I5), G474 * I474 * M474), 0), 0)</f>
        <v>0</v>
      </c>
      <c r="K474" s="16">
        <v>45848</v>
      </c>
      <c r="L474" s="17" t="s">
        <v>1502</v>
      </c>
      <c r="M474" s="18">
        <v>160</v>
      </c>
      <c r="N474" s="19">
        <f t="shared" si="21"/>
        <v>156.80000000000001</v>
      </c>
      <c r="O474" s="19">
        <f t="shared" si="22"/>
        <v>152</v>
      </c>
      <c r="P474" s="19">
        <f t="shared" si="23"/>
        <v>150.39999999999998</v>
      </c>
    </row>
    <row r="475" spans="1:16" ht="108.6" customHeight="1" x14ac:dyDescent="0.25">
      <c r="A475" s="8" t="s">
        <v>627</v>
      </c>
      <c r="B475" s="8" t="s">
        <v>1466</v>
      </c>
      <c r="C475" s="9"/>
      <c r="D475" s="10" t="s">
        <v>1503</v>
      </c>
      <c r="E475" s="11" t="s">
        <v>1504</v>
      </c>
      <c r="F475" s="20" t="s">
        <v>36</v>
      </c>
      <c r="G475" s="13"/>
      <c r="H475" s="14">
        <f>IFERROR(IF(M475 &gt; 0, IF(I5 &gt; 0, M475 * (1 - I5), M475), 0), 0)</f>
        <v>160</v>
      </c>
      <c r="I475" s="15">
        <v>15</v>
      </c>
      <c r="J475" s="14">
        <f>IFERROR(IF(AND(G475 &gt; 0, M475 &gt; 0), IF(I5 &gt; 0, G475 * I475 * M475 * (1 - I5), G475 * I475 * M475), 0), 0)</f>
        <v>0</v>
      </c>
      <c r="K475" s="16">
        <v>45848</v>
      </c>
      <c r="L475" s="17" t="s">
        <v>1505</v>
      </c>
      <c r="M475" s="18">
        <v>160</v>
      </c>
      <c r="N475" s="19">
        <f t="shared" si="21"/>
        <v>156.80000000000001</v>
      </c>
      <c r="O475" s="19">
        <f t="shared" si="22"/>
        <v>152</v>
      </c>
      <c r="P475" s="19">
        <f t="shared" si="23"/>
        <v>150.39999999999998</v>
      </c>
    </row>
    <row r="476" spans="1:16" ht="108.6" customHeight="1" x14ac:dyDescent="0.25">
      <c r="A476" s="8" t="s">
        <v>627</v>
      </c>
      <c r="B476" s="8" t="s">
        <v>1466</v>
      </c>
      <c r="C476" s="9"/>
      <c r="D476" s="10" t="s">
        <v>1506</v>
      </c>
      <c r="E476" s="11" t="s">
        <v>1507</v>
      </c>
      <c r="F476" s="20" t="s">
        <v>36</v>
      </c>
      <c r="G476" s="13"/>
      <c r="H476" s="14">
        <f>IFERROR(IF(M476 &gt; 0, IF(I5 &gt; 0, M476 * (1 - I5), M476), 0), 0)</f>
        <v>160</v>
      </c>
      <c r="I476" s="15">
        <v>15</v>
      </c>
      <c r="J476" s="14">
        <f>IFERROR(IF(AND(G476 &gt; 0, M476 &gt; 0), IF(I5 &gt; 0, G476 * I476 * M476 * (1 - I5), G476 * I476 * M476), 0), 0)</f>
        <v>0</v>
      </c>
      <c r="K476" s="16">
        <v>45848</v>
      </c>
      <c r="L476" s="17" t="s">
        <v>1508</v>
      </c>
      <c r="M476" s="18">
        <v>160</v>
      </c>
      <c r="N476" s="19">
        <f t="shared" si="21"/>
        <v>156.80000000000001</v>
      </c>
      <c r="O476" s="19">
        <f t="shared" si="22"/>
        <v>152</v>
      </c>
      <c r="P476" s="19">
        <f t="shared" si="23"/>
        <v>150.39999999999998</v>
      </c>
    </row>
    <row r="477" spans="1:16" ht="108.6" customHeight="1" x14ac:dyDescent="0.25">
      <c r="A477" s="8" t="s">
        <v>627</v>
      </c>
      <c r="B477" s="8" t="s">
        <v>1466</v>
      </c>
      <c r="C477" s="9"/>
      <c r="D477" s="10" t="s">
        <v>1509</v>
      </c>
      <c r="E477" s="11" t="s">
        <v>1510</v>
      </c>
      <c r="F477" s="20" t="s">
        <v>36</v>
      </c>
      <c r="G477" s="13"/>
      <c r="H477" s="14">
        <f>IFERROR(IF(M477 &gt; 0, IF(I5 &gt; 0, M477 * (1 - I5), M477), 0), 0)</f>
        <v>160</v>
      </c>
      <c r="I477" s="15">
        <v>15</v>
      </c>
      <c r="J477" s="14">
        <f>IFERROR(IF(AND(G477 &gt; 0, M477 &gt; 0), IF(I5 &gt; 0, G477 * I477 * M477 * (1 - I5), G477 * I477 * M477), 0), 0)</f>
        <v>0</v>
      </c>
      <c r="K477" s="16">
        <v>45848</v>
      </c>
      <c r="L477" s="17" t="s">
        <v>1511</v>
      </c>
      <c r="M477" s="18">
        <v>160</v>
      </c>
      <c r="N477" s="19">
        <f t="shared" si="21"/>
        <v>156.80000000000001</v>
      </c>
      <c r="O477" s="19">
        <f t="shared" si="22"/>
        <v>152</v>
      </c>
      <c r="P477" s="19">
        <f t="shared" si="23"/>
        <v>150.39999999999998</v>
      </c>
    </row>
    <row r="478" spans="1:16" ht="108.6" customHeight="1" x14ac:dyDescent="0.25">
      <c r="A478" s="8" t="s">
        <v>627</v>
      </c>
      <c r="B478" s="8" t="s">
        <v>1466</v>
      </c>
      <c r="C478" s="9"/>
      <c r="D478" s="10" t="s">
        <v>1512</v>
      </c>
      <c r="E478" s="11" t="s">
        <v>1513</v>
      </c>
      <c r="F478" s="20" t="s">
        <v>36</v>
      </c>
      <c r="G478" s="13"/>
      <c r="H478" s="14">
        <f>IFERROR(IF(M478 &gt; 0, IF(I5 &gt; 0, M478 * (1 - I5), M478), 0), 0)</f>
        <v>160</v>
      </c>
      <c r="I478" s="15">
        <v>15</v>
      </c>
      <c r="J478" s="14">
        <f>IFERROR(IF(AND(G478 &gt; 0, M478 &gt; 0), IF(I5 &gt; 0, G478 * I478 * M478 * (1 - I5), G478 * I478 * M478), 0), 0)</f>
        <v>0</v>
      </c>
      <c r="K478" s="16">
        <v>45848</v>
      </c>
      <c r="L478" s="17" t="s">
        <v>1514</v>
      </c>
      <c r="M478" s="18">
        <v>160</v>
      </c>
      <c r="N478" s="19">
        <f t="shared" si="21"/>
        <v>156.80000000000001</v>
      </c>
      <c r="O478" s="19">
        <f t="shared" si="22"/>
        <v>152</v>
      </c>
      <c r="P478" s="19">
        <f t="shared" si="23"/>
        <v>150.39999999999998</v>
      </c>
    </row>
    <row r="479" spans="1:16" ht="108.6" customHeight="1" x14ac:dyDescent="0.25">
      <c r="A479" s="8" t="s">
        <v>627</v>
      </c>
      <c r="B479" s="8" t="s">
        <v>1466</v>
      </c>
      <c r="C479" s="9"/>
      <c r="D479" s="10" t="s">
        <v>1515</v>
      </c>
      <c r="E479" s="11" t="s">
        <v>1516</v>
      </c>
      <c r="F479" s="20" t="s">
        <v>36</v>
      </c>
      <c r="G479" s="13"/>
      <c r="H479" s="14">
        <f>IFERROR(IF(M479 &gt; 0, IF(I5 &gt; 0, M479 * (1 - I5), M479), 0), 0)</f>
        <v>160</v>
      </c>
      <c r="I479" s="15">
        <v>15</v>
      </c>
      <c r="J479" s="14">
        <f>IFERROR(IF(AND(G479 &gt; 0, M479 &gt; 0), IF(I5 &gt; 0, G479 * I479 * M479 * (1 - I5), G479 * I479 * M479), 0), 0)</f>
        <v>0</v>
      </c>
      <c r="K479" s="16">
        <v>45848</v>
      </c>
      <c r="L479" s="17" t="s">
        <v>1517</v>
      </c>
      <c r="M479" s="18">
        <v>160</v>
      </c>
      <c r="N479" s="19">
        <f t="shared" si="21"/>
        <v>156.80000000000001</v>
      </c>
      <c r="O479" s="19">
        <f t="shared" si="22"/>
        <v>152</v>
      </c>
      <c r="P479" s="19">
        <f t="shared" si="23"/>
        <v>150.39999999999998</v>
      </c>
    </row>
    <row r="480" spans="1:16" ht="108.6" customHeight="1" x14ac:dyDescent="0.25">
      <c r="A480" s="8" t="s">
        <v>627</v>
      </c>
      <c r="B480" s="8" t="s">
        <v>1466</v>
      </c>
      <c r="C480" s="9"/>
      <c r="D480" s="10" t="s">
        <v>1518</v>
      </c>
      <c r="E480" s="11" t="s">
        <v>1519</v>
      </c>
      <c r="F480" s="20" t="s">
        <v>36</v>
      </c>
      <c r="G480" s="13"/>
      <c r="H480" s="14">
        <f>IFERROR(IF(M480 &gt; 0, IF(I5 &gt; 0, M480 * (1 - I5), M480), 0), 0)</f>
        <v>160</v>
      </c>
      <c r="I480" s="15">
        <v>15</v>
      </c>
      <c r="J480" s="14">
        <f>IFERROR(IF(AND(G480 &gt; 0, M480 &gt; 0), IF(I5 &gt; 0, G480 * I480 * M480 * (1 - I5), G480 * I480 * M480), 0), 0)</f>
        <v>0</v>
      </c>
      <c r="K480" s="16">
        <v>45886</v>
      </c>
      <c r="L480" s="17" t="s">
        <v>1520</v>
      </c>
      <c r="M480" s="18">
        <v>160</v>
      </c>
      <c r="N480" s="19">
        <f t="shared" si="21"/>
        <v>156.80000000000001</v>
      </c>
      <c r="O480" s="19">
        <f t="shared" si="22"/>
        <v>152</v>
      </c>
      <c r="P480" s="19">
        <f t="shared" si="23"/>
        <v>150.39999999999998</v>
      </c>
    </row>
    <row r="481" spans="1:16" ht="108.6" customHeight="1" x14ac:dyDescent="0.25">
      <c r="A481" s="8" t="s">
        <v>627</v>
      </c>
      <c r="B481" s="8" t="s">
        <v>1466</v>
      </c>
      <c r="C481" s="9"/>
      <c r="D481" s="10" t="s">
        <v>1521</v>
      </c>
      <c r="E481" s="11" t="s">
        <v>1519</v>
      </c>
      <c r="F481" s="20" t="s">
        <v>36</v>
      </c>
      <c r="G481" s="13"/>
      <c r="H481" s="14">
        <f>IFERROR(IF(M481 &gt; 0, IF(I5 &gt; 0, M481 * (1 - I5), M481), 0), 0)</f>
        <v>160</v>
      </c>
      <c r="I481" s="15">
        <v>15</v>
      </c>
      <c r="J481" s="14">
        <f>IFERROR(IF(AND(G481 &gt; 0, M481 &gt; 0), IF(I5 &gt; 0, G481 * I481 * M481 * (1 - I5), G481 * I481 * M481), 0), 0)</f>
        <v>0</v>
      </c>
      <c r="K481" s="16">
        <v>45886</v>
      </c>
      <c r="L481" s="17" t="s">
        <v>1522</v>
      </c>
      <c r="M481" s="18">
        <v>160</v>
      </c>
      <c r="N481" s="19">
        <f t="shared" si="21"/>
        <v>156.80000000000001</v>
      </c>
      <c r="O481" s="19">
        <f t="shared" si="22"/>
        <v>152</v>
      </c>
      <c r="P481" s="19">
        <f t="shared" si="23"/>
        <v>150.39999999999998</v>
      </c>
    </row>
    <row r="482" spans="1:16" ht="108.6" customHeight="1" x14ac:dyDescent="0.25">
      <c r="A482" s="8" t="s">
        <v>627</v>
      </c>
      <c r="B482" s="8" t="s">
        <v>1466</v>
      </c>
      <c r="C482" s="9"/>
      <c r="D482" s="10" t="s">
        <v>1523</v>
      </c>
      <c r="E482" s="11" t="s">
        <v>1524</v>
      </c>
      <c r="F482" s="20" t="s">
        <v>36</v>
      </c>
      <c r="G482" s="13"/>
      <c r="H482" s="14">
        <f>IFERROR(IF(M482 &gt; 0, IF(I5 &gt; 0, M482 * (1 - I5), M482), 0), 0)</f>
        <v>160</v>
      </c>
      <c r="I482" s="15">
        <v>15</v>
      </c>
      <c r="J482" s="14">
        <f>IFERROR(IF(AND(G482 &gt; 0, M482 &gt; 0), IF(I5 &gt; 0, G482 * I482 * M482 * (1 - I5), G482 * I482 * M482), 0), 0)</f>
        <v>0</v>
      </c>
      <c r="K482" s="16">
        <v>45848</v>
      </c>
      <c r="L482" s="17" t="s">
        <v>1525</v>
      </c>
      <c r="M482" s="18">
        <v>160</v>
      </c>
      <c r="N482" s="19">
        <f t="shared" si="21"/>
        <v>156.80000000000001</v>
      </c>
      <c r="O482" s="19">
        <f t="shared" si="22"/>
        <v>152</v>
      </c>
      <c r="P482" s="19">
        <f t="shared" si="23"/>
        <v>150.39999999999998</v>
      </c>
    </row>
    <row r="483" spans="1:16" ht="108.6" customHeight="1" x14ac:dyDescent="0.25">
      <c r="A483" s="8" t="s">
        <v>627</v>
      </c>
      <c r="B483" s="8" t="s">
        <v>1466</v>
      </c>
      <c r="C483" s="9"/>
      <c r="D483" s="10" t="s">
        <v>1526</v>
      </c>
      <c r="E483" s="11" t="s">
        <v>1527</v>
      </c>
      <c r="F483" s="20" t="s">
        <v>36</v>
      </c>
      <c r="G483" s="13"/>
      <c r="H483" s="14">
        <f>IFERROR(IF(M483 &gt; 0, IF(I5 &gt; 0, M483 * (1 - I5), M483), 0), 0)</f>
        <v>160</v>
      </c>
      <c r="I483" s="15">
        <v>15</v>
      </c>
      <c r="J483" s="14">
        <f>IFERROR(IF(AND(G483 &gt; 0, M483 &gt; 0), IF(I5 &gt; 0, G483 * I483 * M483 * (1 - I5), G483 * I483 * M483), 0), 0)</f>
        <v>0</v>
      </c>
      <c r="K483" s="16">
        <v>45848</v>
      </c>
      <c r="L483" s="17" t="s">
        <v>1528</v>
      </c>
      <c r="M483" s="18">
        <v>160</v>
      </c>
      <c r="N483" s="19">
        <f t="shared" si="21"/>
        <v>156.80000000000001</v>
      </c>
      <c r="O483" s="19">
        <f t="shared" si="22"/>
        <v>152</v>
      </c>
      <c r="P483" s="19">
        <f t="shared" si="23"/>
        <v>150.39999999999998</v>
      </c>
    </row>
    <row r="484" spans="1:16" ht="108.6" customHeight="1" x14ac:dyDescent="0.25">
      <c r="A484" s="8" t="s">
        <v>627</v>
      </c>
      <c r="B484" s="8" t="s">
        <v>1466</v>
      </c>
      <c r="C484" s="9"/>
      <c r="D484" s="10" t="s">
        <v>1529</v>
      </c>
      <c r="E484" s="11" t="s">
        <v>1530</v>
      </c>
      <c r="F484" s="20" t="s">
        <v>36</v>
      </c>
      <c r="G484" s="13"/>
      <c r="H484" s="14">
        <f>IFERROR(IF(M484 &gt; 0, IF(I5 &gt; 0, M484 * (1 - I5), M484), 0), 0)</f>
        <v>160</v>
      </c>
      <c r="I484" s="15">
        <v>15</v>
      </c>
      <c r="J484" s="14">
        <f>IFERROR(IF(AND(G484 &gt; 0, M484 &gt; 0), IF(I5 &gt; 0, G484 * I484 * M484 * (1 - I5), G484 * I484 * M484), 0), 0)</f>
        <v>0</v>
      </c>
      <c r="K484" s="16">
        <v>45848</v>
      </c>
      <c r="L484" s="17" t="s">
        <v>1531</v>
      </c>
      <c r="M484" s="18">
        <v>160</v>
      </c>
      <c r="N484" s="19">
        <f t="shared" si="21"/>
        <v>156.80000000000001</v>
      </c>
      <c r="O484" s="19">
        <f t="shared" si="22"/>
        <v>152</v>
      </c>
      <c r="P484" s="19">
        <f t="shared" si="23"/>
        <v>150.39999999999998</v>
      </c>
    </row>
    <row r="485" spans="1:16" ht="108.6" customHeight="1" x14ac:dyDescent="0.25">
      <c r="A485" s="8" t="s">
        <v>627</v>
      </c>
      <c r="B485" s="8" t="s">
        <v>1466</v>
      </c>
      <c r="C485" s="9"/>
      <c r="D485" s="10" t="s">
        <v>1532</v>
      </c>
      <c r="E485" s="11" t="s">
        <v>1519</v>
      </c>
      <c r="F485" s="20" t="s">
        <v>36</v>
      </c>
      <c r="G485" s="13"/>
      <c r="H485" s="14">
        <f>IFERROR(IF(M485 &gt; 0, IF(I5 &gt; 0, M485 * (1 - I5), M485), 0), 0)</f>
        <v>160</v>
      </c>
      <c r="I485" s="15">
        <v>15</v>
      </c>
      <c r="J485" s="14">
        <f>IFERROR(IF(AND(G485 &gt; 0, M485 &gt; 0), IF(I5 &gt; 0, G485 * I485 * M485 * (1 - I5), G485 * I485 * M485), 0), 0)</f>
        <v>0</v>
      </c>
      <c r="K485" s="16">
        <v>45886</v>
      </c>
      <c r="L485" s="17" t="s">
        <v>1533</v>
      </c>
      <c r="M485" s="18">
        <v>160</v>
      </c>
      <c r="N485" s="19">
        <f t="shared" si="21"/>
        <v>156.80000000000001</v>
      </c>
      <c r="O485" s="19">
        <f t="shared" si="22"/>
        <v>152</v>
      </c>
      <c r="P485" s="19">
        <f t="shared" si="23"/>
        <v>150.39999999999998</v>
      </c>
    </row>
    <row r="486" spans="1:16" ht="108.6" customHeight="1" x14ac:dyDescent="0.25">
      <c r="A486" s="8" t="s">
        <v>627</v>
      </c>
      <c r="B486" s="8" t="s">
        <v>1534</v>
      </c>
      <c r="C486" s="9"/>
      <c r="D486" s="10" t="s">
        <v>1535</v>
      </c>
      <c r="E486" s="11" t="s">
        <v>1536</v>
      </c>
      <c r="F486" s="20" t="s">
        <v>36</v>
      </c>
      <c r="G486" s="13"/>
      <c r="H486" s="21">
        <f>IFERROR(IF(M486 &gt; 0, IF(I5 &gt; 0, M486 * (1 - I5), M486), 0), 0)</f>
        <v>57</v>
      </c>
      <c r="I486" s="22">
        <v>10</v>
      </c>
      <c r="J486" s="21">
        <f>IFERROR(IF(AND(G486 &gt; 0, M486 &gt; 0), IF(I5 &gt; 0, G486 * I486 * M486 * (1 - I5), G486 * I486 * M486), 0), 0)</f>
        <v>0</v>
      </c>
      <c r="K486" s="23">
        <v>45838</v>
      </c>
      <c r="L486" s="17" t="s">
        <v>1537</v>
      </c>
      <c r="M486" s="18">
        <v>57</v>
      </c>
      <c r="N486" s="19">
        <f t="shared" si="21"/>
        <v>55.86</v>
      </c>
      <c r="O486" s="19">
        <f t="shared" si="22"/>
        <v>54.15</v>
      </c>
      <c r="P486" s="19">
        <f t="shared" si="23"/>
        <v>53.58</v>
      </c>
    </row>
    <row r="487" spans="1:16" ht="108.6" customHeight="1" x14ac:dyDescent="0.25">
      <c r="A487" s="8" t="s">
        <v>627</v>
      </c>
      <c r="B487" s="8" t="s">
        <v>1534</v>
      </c>
      <c r="C487" s="9"/>
      <c r="D487" s="10" t="s">
        <v>1538</v>
      </c>
      <c r="E487" s="11" t="s">
        <v>1536</v>
      </c>
      <c r="F487" s="20" t="s">
        <v>36</v>
      </c>
      <c r="G487" s="13"/>
      <c r="H487" s="21">
        <f>IFERROR(IF(M487 &gt; 0, IF(I5 &gt; 0, M487 * (1 - I5), M487), 0), 0)</f>
        <v>57</v>
      </c>
      <c r="I487" s="22">
        <v>10</v>
      </c>
      <c r="J487" s="21">
        <f>IFERROR(IF(AND(G487 &gt; 0, M487 &gt; 0), IF(I5 &gt; 0, G487 * I487 * M487 * (1 - I5), G487 * I487 * M487), 0), 0)</f>
        <v>0</v>
      </c>
      <c r="K487" s="23">
        <v>45838</v>
      </c>
      <c r="L487" s="17" t="s">
        <v>1539</v>
      </c>
      <c r="M487" s="18">
        <v>57</v>
      </c>
      <c r="N487" s="19">
        <f t="shared" si="21"/>
        <v>55.86</v>
      </c>
      <c r="O487" s="19">
        <f t="shared" si="22"/>
        <v>54.15</v>
      </c>
      <c r="P487" s="19">
        <f t="shared" si="23"/>
        <v>53.58</v>
      </c>
    </row>
    <row r="488" spans="1:16" ht="108.6" customHeight="1" x14ac:dyDescent="0.25">
      <c r="A488" s="8" t="s">
        <v>627</v>
      </c>
      <c r="B488" s="8" t="s">
        <v>1534</v>
      </c>
      <c r="C488" s="9"/>
      <c r="D488" s="10" t="s">
        <v>1540</v>
      </c>
      <c r="E488" s="11" t="s">
        <v>1536</v>
      </c>
      <c r="F488" s="20" t="s">
        <v>36</v>
      </c>
      <c r="G488" s="13"/>
      <c r="H488" s="21">
        <f>IFERROR(IF(M488 &gt; 0, IF(I5 &gt; 0, M488 * (1 - I5), M488), 0), 0)</f>
        <v>57</v>
      </c>
      <c r="I488" s="22">
        <v>10</v>
      </c>
      <c r="J488" s="21">
        <f>IFERROR(IF(AND(G488 &gt; 0, M488 &gt; 0), IF(I5 &gt; 0, G488 * I488 * M488 * (1 - I5), G488 * I488 * M488), 0), 0)</f>
        <v>0</v>
      </c>
      <c r="K488" s="23">
        <v>45838</v>
      </c>
      <c r="L488" s="17" t="s">
        <v>1541</v>
      </c>
      <c r="M488" s="18">
        <v>57</v>
      </c>
      <c r="N488" s="19">
        <f t="shared" si="21"/>
        <v>55.86</v>
      </c>
      <c r="O488" s="19">
        <f t="shared" si="22"/>
        <v>54.15</v>
      </c>
      <c r="P488" s="19">
        <f t="shared" si="23"/>
        <v>53.58</v>
      </c>
    </row>
    <row r="489" spans="1:16" ht="108.6" customHeight="1" x14ac:dyDescent="0.25">
      <c r="A489" s="8" t="s">
        <v>627</v>
      </c>
      <c r="B489" s="8" t="s">
        <v>1534</v>
      </c>
      <c r="C489" s="9"/>
      <c r="D489" s="10" t="s">
        <v>1542</v>
      </c>
      <c r="E489" s="11" t="s">
        <v>1536</v>
      </c>
      <c r="F489" s="20" t="s">
        <v>36</v>
      </c>
      <c r="G489" s="13"/>
      <c r="H489" s="21">
        <f>IFERROR(IF(M489 &gt; 0, IF(I5 &gt; 0, M489 * (1 - I5), M489), 0), 0)</f>
        <v>57</v>
      </c>
      <c r="I489" s="22">
        <v>10</v>
      </c>
      <c r="J489" s="21">
        <f>IFERROR(IF(AND(G489 &gt; 0, M489 &gt; 0), IF(I5 &gt; 0, G489 * I489 * M489 * (1 - I5), G489 * I489 * M489), 0), 0)</f>
        <v>0</v>
      </c>
      <c r="K489" s="23">
        <v>45838</v>
      </c>
      <c r="L489" s="17" t="s">
        <v>1543</v>
      </c>
      <c r="M489" s="18">
        <v>57</v>
      </c>
      <c r="N489" s="19">
        <f t="shared" si="21"/>
        <v>55.86</v>
      </c>
      <c r="O489" s="19">
        <f t="shared" si="22"/>
        <v>54.15</v>
      </c>
      <c r="P489" s="19">
        <f t="shared" si="23"/>
        <v>53.58</v>
      </c>
    </row>
    <row r="490" spans="1:16" ht="108.6" customHeight="1" x14ac:dyDescent="0.25">
      <c r="A490" s="8" t="s">
        <v>627</v>
      </c>
      <c r="B490" s="8" t="s">
        <v>1534</v>
      </c>
      <c r="C490" s="9"/>
      <c r="D490" s="10" t="s">
        <v>1544</v>
      </c>
      <c r="E490" s="11" t="s">
        <v>1536</v>
      </c>
      <c r="F490" s="20" t="s">
        <v>36</v>
      </c>
      <c r="G490" s="13"/>
      <c r="H490" s="21">
        <f>IFERROR(IF(M490 &gt; 0, IF(I5 &gt; 0, M490 * (1 - I5), M490), 0), 0)</f>
        <v>57</v>
      </c>
      <c r="I490" s="22">
        <v>10</v>
      </c>
      <c r="J490" s="21">
        <f>IFERROR(IF(AND(G490 &gt; 0, M490 &gt; 0), IF(I5 &gt; 0, G490 * I490 * M490 * (1 - I5), G490 * I490 * M490), 0), 0)</f>
        <v>0</v>
      </c>
      <c r="K490" s="23">
        <v>45838</v>
      </c>
      <c r="L490" s="17" t="s">
        <v>1545</v>
      </c>
      <c r="M490" s="18">
        <v>57</v>
      </c>
      <c r="N490" s="19">
        <f t="shared" si="21"/>
        <v>55.86</v>
      </c>
      <c r="O490" s="19">
        <f t="shared" si="22"/>
        <v>54.15</v>
      </c>
      <c r="P490" s="19">
        <f t="shared" si="23"/>
        <v>53.58</v>
      </c>
    </row>
    <row r="491" spans="1:16" ht="108.6" customHeight="1" x14ac:dyDescent="0.25">
      <c r="A491" s="8" t="s">
        <v>150</v>
      </c>
      <c r="B491" s="8" t="s">
        <v>1546</v>
      </c>
      <c r="C491" s="9"/>
      <c r="D491" s="10" t="s">
        <v>1547</v>
      </c>
      <c r="E491" s="11" t="s">
        <v>1548</v>
      </c>
      <c r="F491" s="20" t="s">
        <v>36</v>
      </c>
      <c r="G491" s="13"/>
      <c r="H491" s="14">
        <f>IFERROR(IF(M491 &gt; 0, IF(I5 &gt; 0, M491 * (1 - I5), M491), 0), 0)</f>
        <v>16</v>
      </c>
      <c r="I491" s="15">
        <v>24</v>
      </c>
      <c r="J491" s="14">
        <f>IFERROR(IF(AND(G491 &gt; 0, M491 &gt; 0), IF(I5 &gt; 0, G491 * I491 * M491 * (1 - I5), G491 * I491 * M491), 0), 0)</f>
        <v>0</v>
      </c>
      <c r="K491" s="16">
        <v>45823</v>
      </c>
      <c r="L491" s="17" t="s">
        <v>1549</v>
      </c>
      <c r="M491" s="18">
        <v>16</v>
      </c>
      <c r="N491" s="19">
        <f t="shared" si="21"/>
        <v>15.68</v>
      </c>
      <c r="O491" s="19">
        <f t="shared" si="22"/>
        <v>15.2</v>
      </c>
      <c r="P491" s="19">
        <f t="shared" si="23"/>
        <v>15.04</v>
      </c>
    </row>
    <row r="492" spans="1:16" ht="108.6" customHeight="1" x14ac:dyDescent="0.25">
      <c r="A492" s="8" t="s">
        <v>150</v>
      </c>
      <c r="B492" s="8" t="s">
        <v>1546</v>
      </c>
      <c r="C492" s="9"/>
      <c r="D492" s="10" t="s">
        <v>1550</v>
      </c>
      <c r="E492" s="11" t="s">
        <v>1551</v>
      </c>
      <c r="F492" s="20" t="s">
        <v>36</v>
      </c>
      <c r="G492" s="13"/>
      <c r="H492" s="14">
        <f>IFERROR(IF(M492 &gt; 0, IF(I5 &gt; 0, M492 * (1 - I5), M492), 0), 0)</f>
        <v>16</v>
      </c>
      <c r="I492" s="15">
        <v>24</v>
      </c>
      <c r="J492" s="14">
        <f>IFERROR(IF(AND(G492 &gt; 0, M492 &gt; 0), IF(I5 &gt; 0, G492 * I492 * M492 * (1 - I5), G492 * I492 * M492), 0), 0)</f>
        <v>0</v>
      </c>
      <c r="K492" s="16">
        <v>46402</v>
      </c>
      <c r="L492" s="17" t="s">
        <v>1552</v>
      </c>
      <c r="M492" s="18">
        <v>16</v>
      </c>
      <c r="N492" s="19">
        <f t="shared" si="21"/>
        <v>15.68</v>
      </c>
      <c r="O492" s="19">
        <f t="shared" si="22"/>
        <v>15.2</v>
      </c>
      <c r="P492" s="19">
        <f t="shared" si="23"/>
        <v>15.04</v>
      </c>
    </row>
    <row r="493" spans="1:16" ht="108.6" customHeight="1" x14ac:dyDescent="0.25">
      <c r="A493" s="8" t="s">
        <v>150</v>
      </c>
      <c r="B493" s="8" t="s">
        <v>1546</v>
      </c>
      <c r="C493" s="9"/>
      <c r="D493" s="10" t="s">
        <v>1553</v>
      </c>
      <c r="E493" s="11" t="s">
        <v>1554</v>
      </c>
      <c r="F493" s="20" t="s">
        <v>36</v>
      </c>
      <c r="G493" s="13"/>
      <c r="H493" s="14">
        <f>IFERROR(IF(M493 &gt; 0, IF(I5 &gt; 0, M493 * (1 - I5), M493), 0), 0)</f>
        <v>16</v>
      </c>
      <c r="I493" s="15">
        <v>24</v>
      </c>
      <c r="J493" s="14">
        <f>IFERROR(IF(AND(G493 &gt; 0, M493 &gt; 0), IF(I5 &gt; 0, G493 * I493 * M493 * (1 - I5), G493 * I493 * M493), 0), 0)</f>
        <v>0</v>
      </c>
      <c r="K493" s="16">
        <v>46402</v>
      </c>
      <c r="L493" s="17" t="s">
        <v>1555</v>
      </c>
      <c r="M493" s="18">
        <v>16</v>
      </c>
      <c r="N493" s="19">
        <f t="shared" si="21"/>
        <v>15.68</v>
      </c>
      <c r="O493" s="19">
        <f t="shared" si="22"/>
        <v>15.2</v>
      </c>
      <c r="P493" s="19">
        <f t="shared" si="23"/>
        <v>15.04</v>
      </c>
    </row>
    <row r="494" spans="1:16" ht="108.6" customHeight="1" x14ac:dyDescent="0.25">
      <c r="A494" s="8" t="s">
        <v>150</v>
      </c>
      <c r="B494" s="8" t="s">
        <v>1546</v>
      </c>
      <c r="C494" s="9"/>
      <c r="D494" s="10" t="s">
        <v>1556</v>
      </c>
      <c r="E494" s="11" t="s">
        <v>1557</v>
      </c>
      <c r="F494" s="20" t="s">
        <v>36</v>
      </c>
      <c r="G494" s="13"/>
      <c r="H494" s="14">
        <f>IFERROR(IF(M494 &gt; 0, IF(I5 &gt; 0, M494 * (1 - I5), M494), 0), 0)</f>
        <v>16</v>
      </c>
      <c r="I494" s="15">
        <v>24</v>
      </c>
      <c r="J494" s="14">
        <f>IFERROR(IF(AND(G494 &gt; 0, M494 &gt; 0), IF(I5 &gt; 0, G494 * I494 * M494 * (1 - I5), G494 * I494 * M494), 0), 0)</f>
        <v>0</v>
      </c>
      <c r="K494" s="16">
        <v>45690</v>
      </c>
      <c r="L494" s="17" t="s">
        <v>1558</v>
      </c>
      <c r="M494" s="18">
        <v>16</v>
      </c>
      <c r="N494" s="19">
        <f t="shared" si="21"/>
        <v>15.68</v>
      </c>
      <c r="O494" s="19">
        <f t="shared" si="22"/>
        <v>15.2</v>
      </c>
      <c r="P494" s="19">
        <f t="shared" si="23"/>
        <v>15.04</v>
      </c>
    </row>
    <row r="495" spans="1:16" ht="108.6" customHeight="1" x14ac:dyDescent="0.25">
      <c r="A495" s="8" t="s">
        <v>150</v>
      </c>
      <c r="B495" s="8" t="s">
        <v>1546</v>
      </c>
      <c r="C495" s="9"/>
      <c r="D495" s="10" t="s">
        <v>1559</v>
      </c>
      <c r="E495" s="11" t="s">
        <v>1560</v>
      </c>
      <c r="F495" s="20" t="s">
        <v>36</v>
      </c>
      <c r="G495" s="13"/>
      <c r="H495" s="14">
        <f>IFERROR(IF(M495 &gt; 0, IF(I5 &gt; 0, M495 * (1 - I5), M495), 0), 0)</f>
        <v>16</v>
      </c>
      <c r="I495" s="15">
        <v>24</v>
      </c>
      <c r="J495" s="14">
        <f>IFERROR(IF(AND(G495 &gt; 0, M495 &gt; 0), IF(I5 &gt; 0, G495 * I495 * M495 * (1 - I5), G495 * I495 * M495), 0), 0)</f>
        <v>0</v>
      </c>
      <c r="K495" s="16">
        <v>45823</v>
      </c>
      <c r="L495" s="17" t="s">
        <v>1561</v>
      </c>
      <c r="M495" s="18">
        <v>16</v>
      </c>
      <c r="N495" s="19">
        <f t="shared" si="21"/>
        <v>15.68</v>
      </c>
      <c r="O495" s="19">
        <f t="shared" si="22"/>
        <v>15.2</v>
      </c>
      <c r="P495" s="19">
        <f t="shared" si="23"/>
        <v>15.04</v>
      </c>
    </row>
    <row r="496" spans="1:16" ht="108.6" customHeight="1" x14ac:dyDescent="0.25">
      <c r="A496" s="8" t="s">
        <v>150</v>
      </c>
      <c r="B496" s="8" t="s">
        <v>1546</v>
      </c>
      <c r="C496" s="9"/>
      <c r="D496" s="10" t="s">
        <v>1562</v>
      </c>
      <c r="E496" s="11" t="s">
        <v>1563</v>
      </c>
      <c r="F496" s="20" t="s">
        <v>36</v>
      </c>
      <c r="G496" s="13"/>
      <c r="H496" s="14">
        <f>IFERROR(IF(M496 &gt; 0, IF(I5 &gt; 0, M496 * (1 - I5), M496), 0), 0)</f>
        <v>16</v>
      </c>
      <c r="I496" s="15">
        <v>24</v>
      </c>
      <c r="J496" s="14">
        <f>IFERROR(IF(AND(G496 &gt; 0, M496 &gt; 0), IF(I5 &gt; 0, G496 * I496 * M496 * (1 - I5), G496 * I496 * M496), 0), 0)</f>
        <v>0</v>
      </c>
      <c r="K496" s="16">
        <v>46402</v>
      </c>
      <c r="L496" s="17" t="s">
        <v>1564</v>
      </c>
      <c r="M496" s="18">
        <v>16</v>
      </c>
      <c r="N496" s="19">
        <f t="shared" si="21"/>
        <v>15.68</v>
      </c>
      <c r="O496" s="19">
        <f t="shared" si="22"/>
        <v>15.2</v>
      </c>
      <c r="P496" s="19">
        <f t="shared" si="23"/>
        <v>15.04</v>
      </c>
    </row>
    <row r="497" spans="1:16" ht="108.6" customHeight="1" x14ac:dyDescent="0.25">
      <c r="A497" s="8" t="s">
        <v>150</v>
      </c>
      <c r="B497" s="8" t="s">
        <v>1546</v>
      </c>
      <c r="C497" s="9"/>
      <c r="D497" s="10" t="s">
        <v>1565</v>
      </c>
      <c r="E497" s="11" t="s">
        <v>1566</v>
      </c>
      <c r="F497" s="20" t="s">
        <v>36</v>
      </c>
      <c r="G497" s="13"/>
      <c r="H497" s="14">
        <f>IFERROR(IF(M497 &gt; 0, IF(I5 &gt; 0, M497 * (1 - I5), M497), 0), 0)</f>
        <v>16</v>
      </c>
      <c r="I497" s="15">
        <v>24</v>
      </c>
      <c r="J497" s="14">
        <f>IFERROR(IF(AND(G497 &gt; 0, M497 &gt; 0), IF(I5 &gt; 0, G497 * I497 * M497 * (1 - I5), G497 * I497 * M497), 0), 0)</f>
        <v>0</v>
      </c>
      <c r="K497" s="16">
        <v>45823</v>
      </c>
      <c r="L497" s="17" t="s">
        <v>1567</v>
      </c>
      <c r="M497" s="18">
        <v>16</v>
      </c>
      <c r="N497" s="19">
        <f t="shared" si="21"/>
        <v>15.68</v>
      </c>
      <c r="O497" s="19">
        <f t="shared" si="22"/>
        <v>15.2</v>
      </c>
      <c r="P497" s="19">
        <f t="shared" si="23"/>
        <v>15.04</v>
      </c>
    </row>
    <row r="498" spans="1:16" ht="108.6" customHeight="1" x14ac:dyDescent="0.25">
      <c r="A498" s="8" t="s">
        <v>150</v>
      </c>
      <c r="B498" s="8" t="s">
        <v>1546</v>
      </c>
      <c r="C498" s="9"/>
      <c r="D498" s="10" t="s">
        <v>1568</v>
      </c>
      <c r="E498" s="11" t="s">
        <v>1569</v>
      </c>
      <c r="F498" s="20" t="s">
        <v>36</v>
      </c>
      <c r="G498" s="13"/>
      <c r="H498" s="14">
        <f>IFERROR(IF(M498 &gt; 0, IF(I5 &gt; 0, M498 * (1 - I5), M498), 0), 0)</f>
        <v>16</v>
      </c>
      <c r="I498" s="15">
        <v>24</v>
      </c>
      <c r="J498" s="14">
        <f>IFERROR(IF(AND(G498 &gt; 0, M498 &gt; 0), IF(I5 &gt; 0, G498 * I498 * M498 * (1 - I5), G498 * I498 * M498), 0), 0)</f>
        <v>0</v>
      </c>
      <c r="K498" s="16">
        <v>46402</v>
      </c>
      <c r="L498" s="17" t="s">
        <v>1570</v>
      </c>
      <c r="M498" s="18">
        <v>16</v>
      </c>
      <c r="N498" s="19">
        <f t="shared" si="21"/>
        <v>15.68</v>
      </c>
      <c r="O498" s="19">
        <f t="shared" si="22"/>
        <v>15.2</v>
      </c>
      <c r="P498" s="19">
        <f t="shared" si="23"/>
        <v>15.04</v>
      </c>
    </row>
    <row r="499" spans="1:16" ht="108.6" customHeight="1" x14ac:dyDescent="0.25">
      <c r="A499" s="8" t="s">
        <v>150</v>
      </c>
      <c r="B499" s="8" t="s">
        <v>1546</v>
      </c>
      <c r="C499" s="9"/>
      <c r="D499" s="10" t="s">
        <v>1571</v>
      </c>
      <c r="E499" s="11" t="s">
        <v>1572</v>
      </c>
      <c r="F499" s="20" t="s">
        <v>36</v>
      </c>
      <c r="G499" s="13"/>
      <c r="H499" s="14">
        <f>IFERROR(IF(M499 &gt; 0, IF(I5 &gt; 0, M499 * (1 - I5), M499), 0), 0)</f>
        <v>16</v>
      </c>
      <c r="I499" s="15">
        <v>24</v>
      </c>
      <c r="J499" s="14">
        <f>IFERROR(IF(AND(G499 &gt; 0, M499 &gt; 0), IF(I5 &gt; 0, G499 * I499 * M499 * (1 - I5), G499 * I499 * M499), 0), 0)</f>
        <v>0</v>
      </c>
      <c r="K499" s="16">
        <v>45935</v>
      </c>
      <c r="L499" s="17" t="s">
        <v>1573</v>
      </c>
      <c r="M499" s="18">
        <v>16</v>
      </c>
      <c r="N499" s="19">
        <f t="shared" si="21"/>
        <v>15.68</v>
      </c>
      <c r="O499" s="19">
        <f t="shared" si="22"/>
        <v>15.2</v>
      </c>
      <c r="P499" s="19">
        <f t="shared" si="23"/>
        <v>15.04</v>
      </c>
    </row>
    <row r="500" spans="1:16" ht="108.6" customHeight="1" x14ac:dyDescent="0.25">
      <c r="A500" s="8" t="s">
        <v>150</v>
      </c>
      <c r="B500" s="8" t="s">
        <v>1546</v>
      </c>
      <c r="C500" s="9"/>
      <c r="D500" s="10" t="s">
        <v>1574</v>
      </c>
      <c r="E500" s="11" t="s">
        <v>1575</v>
      </c>
      <c r="F500" s="20" t="s">
        <v>36</v>
      </c>
      <c r="G500" s="13"/>
      <c r="H500" s="14">
        <f>IFERROR(IF(M500 &gt; 0, IF(I5 &gt; 0, M500 * (1 - I5), M500), 0), 0)</f>
        <v>16</v>
      </c>
      <c r="I500" s="15">
        <v>24</v>
      </c>
      <c r="J500" s="14">
        <f>IFERROR(IF(AND(G500 &gt; 0, M500 &gt; 0), IF(I5 &gt; 0, G500 * I500 * M500 * (1 - I5), G500 * I500 * M500), 0), 0)</f>
        <v>0</v>
      </c>
      <c r="K500" s="16">
        <v>45823</v>
      </c>
      <c r="L500" s="17" t="s">
        <v>1576</v>
      </c>
      <c r="M500" s="18">
        <v>16</v>
      </c>
      <c r="N500" s="19">
        <f t="shared" si="21"/>
        <v>15.68</v>
      </c>
      <c r="O500" s="19">
        <f t="shared" si="22"/>
        <v>15.2</v>
      </c>
      <c r="P500" s="19">
        <f t="shared" si="23"/>
        <v>15.04</v>
      </c>
    </row>
    <row r="501" spans="1:16" ht="108.6" customHeight="1" x14ac:dyDescent="0.25">
      <c r="A501" s="8" t="s">
        <v>150</v>
      </c>
      <c r="B501" s="8" t="s">
        <v>1546</v>
      </c>
      <c r="C501" s="9"/>
      <c r="D501" s="10" t="s">
        <v>1577</v>
      </c>
      <c r="E501" s="11" t="s">
        <v>1578</v>
      </c>
      <c r="F501" s="20" t="s">
        <v>36</v>
      </c>
      <c r="G501" s="13"/>
      <c r="H501" s="14">
        <f>IFERROR(IF(M501 &gt; 0, IF(I5 &gt; 0, M501 * (1 - I5), M501), 0), 0)</f>
        <v>16</v>
      </c>
      <c r="I501" s="15">
        <v>24</v>
      </c>
      <c r="J501" s="14">
        <f>IFERROR(IF(AND(G501 &gt; 0, M501 &gt; 0), IF(I5 &gt; 0, G501 * I501 * M501 * (1 - I5), G501 * I501 * M501), 0), 0)</f>
        <v>0</v>
      </c>
      <c r="K501" s="16">
        <v>45823</v>
      </c>
      <c r="L501" s="17" t="s">
        <v>1579</v>
      </c>
      <c r="M501" s="18">
        <v>16</v>
      </c>
      <c r="N501" s="19">
        <f t="shared" si="21"/>
        <v>15.68</v>
      </c>
      <c r="O501" s="19">
        <f t="shared" si="22"/>
        <v>15.2</v>
      </c>
      <c r="P501" s="19">
        <f t="shared" si="23"/>
        <v>15.04</v>
      </c>
    </row>
    <row r="502" spans="1:16" ht="108.6" customHeight="1" x14ac:dyDescent="0.25">
      <c r="A502" s="8" t="s">
        <v>150</v>
      </c>
      <c r="B502" s="8" t="s">
        <v>1546</v>
      </c>
      <c r="C502" s="9"/>
      <c r="D502" s="10" t="s">
        <v>1580</v>
      </c>
      <c r="E502" s="11" t="s">
        <v>1581</v>
      </c>
      <c r="F502" s="20" t="s">
        <v>36</v>
      </c>
      <c r="G502" s="13"/>
      <c r="H502" s="21">
        <f>IFERROR(IF(M502 &gt; 0, IF(I5 &gt; 0, M502 * (1 - I5), M502), 0), 0)</f>
        <v>15</v>
      </c>
      <c r="I502" s="22">
        <v>24</v>
      </c>
      <c r="J502" s="21">
        <f>IFERROR(IF(AND(G502 &gt; 0, M502 &gt; 0), IF(I5 &gt; 0, G502 * I502 * M502 * (1 - I5), G502 * I502 * M502), 0), 0)</f>
        <v>0</v>
      </c>
      <c r="K502" s="25">
        <v>45618</v>
      </c>
      <c r="L502" s="17" t="s">
        <v>1582</v>
      </c>
      <c r="M502" s="18">
        <v>15</v>
      </c>
      <c r="N502" s="19">
        <f t="shared" si="21"/>
        <v>14.7</v>
      </c>
      <c r="O502" s="19">
        <f t="shared" si="22"/>
        <v>14.25</v>
      </c>
      <c r="P502" s="19">
        <f t="shared" si="23"/>
        <v>14.1</v>
      </c>
    </row>
    <row r="503" spans="1:16" ht="108.6" customHeight="1" x14ac:dyDescent="0.25">
      <c r="A503" s="8" t="s">
        <v>150</v>
      </c>
      <c r="B503" s="8" t="s">
        <v>1546</v>
      </c>
      <c r="C503" s="9"/>
      <c r="D503" s="10" t="s">
        <v>1583</v>
      </c>
      <c r="E503" s="11" t="s">
        <v>1584</v>
      </c>
      <c r="F503" s="20" t="s">
        <v>36</v>
      </c>
      <c r="G503" s="13"/>
      <c r="H503" s="14">
        <f>IFERROR(IF(M503 &gt; 0, IF(I5 &gt; 0, M503 * (1 - I5), M503), 0), 0)</f>
        <v>16</v>
      </c>
      <c r="I503" s="15">
        <v>24</v>
      </c>
      <c r="J503" s="14">
        <f>IFERROR(IF(AND(G503 &gt; 0, M503 &gt; 0), IF(I5 &gt; 0, G503 * I503 * M503 * (1 - I5), G503 * I503 * M503), 0), 0)</f>
        <v>0</v>
      </c>
      <c r="K503" s="16">
        <v>45778</v>
      </c>
      <c r="L503" s="17" t="s">
        <v>1585</v>
      </c>
      <c r="M503" s="18">
        <v>16</v>
      </c>
      <c r="N503" s="19">
        <f t="shared" si="21"/>
        <v>15.68</v>
      </c>
      <c r="O503" s="19">
        <f t="shared" si="22"/>
        <v>15.2</v>
      </c>
      <c r="P503" s="19">
        <f t="shared" si="23"/>
        <v>15.04</v>
      </c>
    </row>
    <row r="504" spans="1:16" ht="108.6" customHeight="1" x14ac:dyDescent="0.25">
      <c r="A504" s="8" t="s">
        <v>150</v>
      </c>
      <c r="B504" s="8" t="s">
        <v>1546</v>
      </c>
      <c r="C504" s="9"/>
      <c r="D504" s="10" t="s">
        <v>1586</v>
      </c>
      <c r="E504" s="11" t="s">
        <v>1587</v>
      </c>
      <c r="F504" s="20" t="s">
        <v>36</v>
      </c>
      <c r="G504" s="13"/>
      <c r="H504" s="14">
        <f>IFERROR(IF(M504 &gt; 0, IF(I5 &gt; 0, M504 * (1 - I5), M504), 0), 0)</f>
        <v>16</v>
      </c>
      <c r="I504" s="15">
        <v>24</v>
      </c>
      <c r="J504" s="14">
        <f>IFERROR(IF(AND(G504 &gt; 0, M504 &gt; 0), IF(I5 &gt; 0, G504 * I504 * M504 * (1 - I5), G504 * I504 * M504), 0), 0)</f>
        <v>0</v>
      </c>
      <c r="K504" s="16">
        <v>46223</v>
      </c>
      <c r="L504" s="17" t="s">
        <v>1588</v>
      </c>
      <c r="M504" s="18">
        <v>16</v>
      </c>
      <c r="N504" s="19">
        <f t="shared" si="21"/>
        <v>15.68</v>
      </c>
      <c r="O504" s="19">
        <f t="shared" si="22"/>
        <v>15.2</v>
      </c>
      <c r="P504" s="19">
        <f t="shared" si="23"/>
        <v>15.04</v>
      </c>
    </row>
    <row r="505" spans="1:16" ht="108.6" customHeight="1" x14ac:dyDescent="0.25">
      <c r="A505" s="8" t="s">
        <v>150</v>
      </c>
      <c r="B505" s="8" t="s">
        <v>1589</v>
      </c>
      <c r="C505" s="9"/>
      <c r="D505" s="10" t="s">
        <v>1590</v>
      </c>
      <c r="E505" s="11" t="s">
        <v>1591</v>
      </c>
      <c r="F505" s="20" t="s">
        <v>36</v>
      </c>
      <c r="G505" s="13"/>
      <c r="H505" s="14">
        <f>IFERROR(IF(M505 &gt; 0, IF(I5 &gt; 0, M505 * (1 - I5), M505), 0), 0)</f>
        <v>25.6</v>
      </c>
      <c r="I505" s="15">
        <v>12</v>
      </c>
      <c r="J505" s="14">
        <f>IFERROR(IF(AND(G505 &gt; 0, M505 &gt; 0), IF(I5 &gt; 0, G505 * I505 * M505 * (1 - I5), G505 * I505 * M505), 0), 0)</f>
        <v>0</v>
      </c>
      <c r="K505" s="16">
        <v>46023</v>
      </c>
      <c r="L505" s="17" t="s">
        <v>1592</v>
      </c>
      <c r="M505" s="18">
        <v>25.6</v>
      </c>
      <c r="N505" s="19">
        <f t="shared" si="21"/>
        <v>25.088000000000001</v>
      </c>
      <c r="O505" s="19">
        <f t="shared" si="22"/>
        <v>24.32</v>
      </c>
      <c r="P505" s="19">
        <f t="shared" si="23"/>
        <v>24.064</v>
      </c>
    </row>
    <row r="506" spans="1:16" ht="108.6" customHeight="1" x14ac:dyDescent="0.25">
      <c r="A506" s="8" t="s">
        <v>150</v>
      </c>
      <c r="B506" s="8" t="s">
        <v>1589</v>
      </c>
      <c r="C506" s="9"/>
      <c r="D506" s="10" t="s">
        <v>1593</v>
      </c>
      <c r="E506" s="11" t="s">
        <v>1594</v>
      </c>
      <c r="F506" s="20" t="s">
        <v>36</v>
      </c>
      <c r="G506" s="13"/>
      <c r="H506" s="14">
        <f>IFERROR(IF(M506 &gt; 0, IF(I5 &gt; 0, M506 * (1 - I5), M506), 0), 0)</f>
        <v>25.6</v>
      </c>
      <c r="I506" s="15">
        <v>12</v>
      </c>
      <c r="J506" s="14">
        <f>IFERROR(IF(AND(G506 &gt; 0, M506 &gt; 0), IF(I5 &gt; 0, G506 * I506 * M506 * (1 - I5), G506 * I506 * M506), 0), 0)</f>
        <v>0</v>
      </c>
      <c r="K506" s="16">
        <v>46023</v>
      </c>
      <c r="L506" s="17" t="s">
        <v>1595</v>
      </c>
      <c r="M506" s="18">
        <v>25.6</v>
      </c>
      <c r="N506" s="19">
        <f t="shared" si="21"/>
        <v>25.088000000000001</v>
      </c>
      <c r="O506" s="19">
        <f t="shared" si="22"/>
        <v>24.32</v>
      </c>
      <c r="P506" s="19">
        <f t="shared" si="23"/>
        <v>24.064</v>
      </c>
    </row>
    <row r="507" spans="1:16" ht="108.6" customHeight="1" x14ac:dyDescent="0.25">
      <c r="A507" s="8" t="s">
        <v>150</v>
      </c>
      <c r="B507" s="8" t="s">
        <v>1589</v>
      </c>
      <c r="C507" s="9"/>
      <c r="D507" s="10" t="s">
        <v>1596</v>
      </c>
      <c r="E507" s="11" t="s">
        <v>1597</v>
      </c>
      <c r="F507" s="20" t="s">
        <v>36</v>
      </c>
      <c r="G507" s="13"/>
      <c r="H507" s="14">
        <f>IFERROR(IF(M507 &gt; 0, IF(I5 &gt; 0, M507 * (1 - I5), M507), 0), 0)</f>
        <v>25.6</v>
      </c>
      <c r="I507" s="15">
        <v>12</v>
      </c>
      <c r="J507" s="14">
        <f>IFERROR(IF(AND(G507 &gt; 0, M507 &gt; 0), IF(I5 &gt; 0, G507 * I507 * M507 * (1 - I5), G507 * I507 * M507), 0), 0)</f>
        <v>0</v>
      </c>
      <c r="K507" s="16">
        <v>46101</v>
      </c>
      <c r="L507" s="17" t="s">
        <v>1598</v>
      </c>
      <c r="M507" s="18">
        <v>25.6</v>
      </c>
      <c r="N507" s="19">
        <f t="shared" si="21"/>
        <v>25.088000000000001</v>
      </c>
      <c r="O507" s="19">
        <f t="shared" si="22"/>
        <v>24.32</v>
      </c>
      <c r="P507" s="19">
        <f t="shared" si="23"/>
        <v>24.064</v>
      </c>
    </row>
    <row r="508" spans="1:16" ht="108.6" customHeight="1" x14ac:dyDescent="0.25">
      <c r="A508" s="8" t="s">
        <v>150</v>
      </c>
      <c r="B508" s="8" t="s">
        <v>1589</v>
      </c>
      <c r="C508" s="9"/>
      <c r="D508" s="10" t="s">
        <v>1599</v>
      </c>
      <c r="E508" s="11" t="s">
        <v>1600</v>
      </c>
      <c r="F508" s="20" t="s">
        <v>36</v>
      </c>
      <c r="G508" s="13"/>
      <c r="H508" s="14">
        <f>IFERROR(IF(M508 &gt; 0, IF(I5 &gt; 0, M508 * (1 - I5), M508), 0), 0)</f>
        <v>25.6</v>
      </c>
      <c r="I508" s="15">
        <v>12</v>
      </c>
      <c r="J508" s="14">
        <f>IFERROR(IF(AND(G508 &gt; 0, M508 &gt; 0), IF(I5 &gt; 0, G508 * I508 * M508 * (1 - I5), G508 * I508 * M508), 0), 0)</f>
        <v>0</v>
      </c>
      <c r="K508" s="16">
        <v>46101</v>
      </c>
      <c r="L508" s="17" t="s">
        <v>1601</v>
      </c>
      <c r="M508" s="18">
        <v>25.6</v>
      </c>
      <c r="N508" s="19">
        <f t="shared" si="21"/>
        <v>25.088000000000001</v>
      </c>
      <c r="O508" s="19">
        <f t="shared" si="22"/>
        <v>24.32</v>
      </c>
      <c r="P508" s="19">
        <f t="shared" si="23"/>
        <v>24.064</v>
      </c>
    </row>
    <row r="509" spans="1:16" ht="108.6" customHeight="1" x14ac:dyDescent="0.25">
      <c r="A509" s="8" t="s">
        <v>150</v>
      </c>
      <c r="B509" s="8" t="s">
        <v>1589</v>
      </c>
      <c r="C509" s="9"/>
      <c r="D509" s="10" t="s">
        <v>1602</v>
      </c>
      <c r="E509" s="11" t="s">
        <v>1603</v>
      </c>
      <c r="F509" s="20" t="s">
        <v>36</v>
      </c>
      <c r="G509" s="13"/>
      <c r="H509" s="14">
        <f>IFERROR(IF(M509 &gt; 0, IF(I5 &gt; 0, M509 * (1 - I5), M509), 0), 0)</f>
        <v>25.6</v>
      </c>
      <c r="I509" s="15">
        <v>12</v>
      </c>
      <c r="J509" s="14">
        <f>IFERROR(IF(AND(G509 &gt; 0, M509 &gt; 0), IF(I5 &gt; 0, G509 * I509 * M509 * (1 - I5), G509 * I509 * M509), 0), 0)</f>
        <v>0</v>
      </c>
      <c r="K509" s="16">
        <v>46023</v>
      </c>
      <c r="L509" s="17" t="s">
        <v>1604</v>
      </c>
      <c r="M509" s="18">
        <v>25.6</v>
      </c>
      <c r="N509" s="19">
        <f t="shared" si="21"/>
        <v>25.088000000000001</v>
      </c>
      <c r="O509" s="19">
        <f t="shared" si="22"/>
        <v>24.32</v>
      </c>
      <c r="P509" s="19">
        <f t="shared" si="23"/>
        <v>24.064</v>
      </c>
    </row>
    <row r="510" spans="1:16" ht="108.6" customHeight="1" x14ac:dyDescent="0.25">
      <c r="A510" s="8" t="s">
        <v>150</v>
      </c>
      <c r="B510" s="8" t="s">
        <v>1589</v>
      </c>
      <c r="C510" s="9"/>
      <c r="D510" s="10" t="s">
        <v>1605</v>
      </c>
      <c r="E510" s="11" t="s">
        <v>1606</v>
      </c>
      <c r="F510" s="20" t="s">
        <v>36</v>
      </c>
      <c r="G510" s="13"/>
      <c r="H510" s="14">
        <f>IFERROR(IF(M510 &gt; 0, IF(I5 &gt; 0, M510 * (1 - I5), M510), 0), 0)</f>
        <v>25.6</v>
      </c>
      <c r="I510" s="15">
        <v>12</v>
      </c>
      <c r="J510" s="14">
        <f>IFERROR(IF(AND(G510 &gt; 0, M510 &gt; 0), IF(I5 &gt; 0, G510 * I510 * M510 * (1 - I5), G510 * I510 * M510), 0), 0)</f>
        <v>0</v>
      </c>
      <c r="K510" s="16">
        <v>46023</v>
      </c>
      <c r="L510" s="17" t="s">
        <v>1607</v>
      </c>
      <c r="M510" s="18">
        <v>25.6</v>
      </c>
      <c r="N510" s="19">
        <f t="shared" si="21"/>
        <v>25.088000000000001</v>
      </c>
      <c r="O510" s="19">
        <f t="shared" si="22"/>
        <v>24.32</v>
      </c>
      <c r="P510" s="19">
        <f t="shared" si="23"/>
        <v>24.064</v>
      </c>
    </row>
    <row r="511" spans="1:16" ht="108.6" customHeight="1" x14ac:dyDescent="0.25">
      <c r="A511" s="8" t="s">
        <v>150</v>
      </c>
      <c r="B511" s="8" t="s">
        <v>1589</v>
      </c>
      <c r="C511" s="9"/>
      <c r="D511" s="10" t="s">
        <v>1608</v>
      </c>
      <c r="E511" s="11" t="s">
        <v>1609</v>
      </c>
      <c r="F511" s="20" t="s">
        <v>36</v>
      </c>
      <c r="G511" s="13"/>
      <c r="H511" s="14">
        <f>IFERROR(IF(M511 &gt; 0, IF(I5 &gt; 0, M511 * (1 - I5), M511), 0), 0)</f>
        <v>25.6</v>
      </c>
      <c r="I511" s="15">
        <v>12</v>
      </c>
      <c r="J511" s="14">
        <f>IFERROR(IF(AND(G511 &gt; 0, M511 &gt; 0), IF(I5 &gt; 0, G511 * I511 * M511 * (1 - I5), G511 * I511 * M511), 0), 0)</f>
        <v>0</v>
      </c>
      <c r="K511" s="16">
        <v>46023</v>
      </c>
      <c r="L511" s="17" t="s">
        <v>1610</v>
      </c>
      <c r="M511" s="18">
        <v>25.6</v>
      </c>
      <c r="N511" s="19">
        <f t="shared" si="21"/>
        <v>25.088000000000001</v>
      </c>
      <c r="O511" s="19">
        <f t="shared" si="22"/>
        <v>24.32</v>
      </c>
      <c r="P511" s="19">
        <f t="shared" si="23"/>
        <v>24.064</v>
      </c>
    </row>
    <row r="512" spans="1:16" ht="108.6" customHeight="1" x14ac:dyDescent="0.25">
      <c r="A512" s="8" t="s">
        <v>150</v>
      </c>
      <c r="B512" s="8" t="s">
        <v>1589</v>
      </c>
      <c r="C512" s="9"/>
      <c r="D512" s="10" t="s">
        <v>1611</v>
      </c>
      <c r="E512" s="11" t="s">
        <v>1612</v>
      </c>
      <c r="F512" s="20" t="s">
        <v>36</v>
      </c>
      <c r="G512" s="13"/>
      <c r="H512" s="14">
        <f>IFERROR(IF(M512 &gt; 0, IF(I5 &gt; 0, M512 * (1 - I5), M512), 0), 0)</f>
        <v>25.6</v>
      </c>
      <c r="I512" s="15">
        <v>12</v>
      </c>
      <c r="J512" s="14">
        <f>IFERROR(IF(AND(G512 &gt; 0, M512 &gt; 0), IF(I5 &gt; 0, G512 * I512 * M512 * (1 - I5), G512 * I512 * M512), 0), 0)</f>
        <v>0</v>
      </c>
      <c r="K512" s="16">
        <v>46527</v>
      </c>
      <c r="L512" s="17" t="s">
        <v>1613</v>
      </c>
      <c r="M512" s="18">
        <v>25.6</v>
      </c>
      <c r="N512" s="19">
        <f t="shared" si="21"/>
        <v>25.088000000000001</v>
      </c>
      <c r="O512" s="19">
        <f t="shared" si="22"/>
        <v>24.32</v>
      </c>
      <c r="P512" s="19">
        <f t="shared" si="23"/>
        <v>24.064</v>
      </c>
    </row>
    <row r="513" spans="1:16" ht="108.6" customHeight="1" x14ac:dyDescent="0.25">
      <c r="A513" s="8" t="s">
        <v>150</v>
      </c>
      <c r="B513" s="8" t="s">
        <v>1589</v>
      </c>
      <c r="C513" s="9"/>
      <c r="D513" s="10" t="s">
        <v>1614</v>
      </c>
      <c r="E513" s="11" t="s">
        <v>1615</v>
      </c>
      <c r="F513" s="20" t="s">
        <v>36</v>
      </c>
      <c r="G513" s="13"/>
      <c r="H513" s="14">
        <f>IFERROR(IF(M513 &gt; 0, IF(I5 &gt; 0, M513 * (1 - I5), M513), 0), 0)</f>
        <v>25.6</v>
      </c>
      <c r="I513" s="15">
        <v>12</v>
      </c>
      <c r="J513" s="14">
        <f>IFERROR(IF(AND(G513 &gt; 0, M513 &gt; 0), IF(I5 &gt; 0, G513 * I513 * M513 * (1 - I5), G513 * I513 * M513), 0), 0)</f>
        <v>0</v>
      </c>
      <c r="K513" s="16">
        <v>46023</v>
      </c>
      <c r="L513" s="17" t="s">
        <v>1616</v>
      </c>
      <c r="M513" s="18">
        <v>25.6</v>
      </c>
      <c r="N513" s="19">
        <f t="shared" si="21"/>
        <v>25.088000000000001</v>
      </c>
      <c r="O513" s="19">
        <f t="shared" si="22"/>
        <v>24.32</v>
      </c>
      <c r="P513" s="19">
        <f t="shared" si="23"/>
        <v>24.064</v>
      </c>
    </row>
  </sheetData>
  <sheetProtection algorithmName="SHA-512" hashValue="8vG5Zn7cyCuzhsSp7FUHp3y5hQnMRDbZ7uVqZYNy41fbbkzqGgOUA/U5PNakm2tAy02++pYXA4MRtFbqKH2Smg==" saltValue="4V/up5MCYwuoU1R10w4B3Q==" spinCount="100000" sheet="1" objects="1" scenarios="1"/>
  <mergeCells count="12">
    <mergeCell ref="M5:P5"/>
    <mergeCell ref="J3:K3"/>
    <mergeCell ref="J4:K4"/>
    <mergeCell ref="F1:I1"/>
    <mergeCell ref="A5:C5"/>
    <mergeCell ref="J5:K5"/>
    <mergeCell ref="J2:K2"/>
    <mergeCell ref="F2:I2"/>
    <mergeCell ref="J1:K1"/>
    <mergeCell ref="E5:F5"/>
    <mergeCell ref="H4:I4"/>
    <mergeCell ref="M2:P3"/>
  </mergeCells>
  <hyperlinks>
    <hyperlink ref="D1" r:id="rId1" xr:uid="{00000000-0004-0000-0000-000000000000}"/>
    <hyperlink ref="D2" r:id="rId2" xr:uid="{00000000-0004-0000-0000-000001000000}"/>
  </hyperlinks>
  <pageMargins left="0.75" right="0.75" top="1" bottom="1" header="0.5" footer="0.5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P11"/>
  <sheetViews>
    <sheetView workbookViewId="0"/>
  </sheetViews>
  <sheetFormatPr defaultRowHeight="15" x14ac:dyDescent="0.25"/>
  <sheetData>
    <row r="2" spans="2:16" x14ac:dyDescent="0.25">
      <c r="B2" s="35" t="s">
        <v>1617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2:16" x14ac:dyDescent="0.25">
      <c r="B3" s="37" t="s">
        <v>1618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5" spans="2:16" x14ac:dyDescent="0.25">
      <c r="B5" s="35" t="s">
        <v>1619</v>
      </c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</row>
    <row r="6" spans="2:16" x14ac:dyDescent="0.25">
      <c r="B6" s="37" t="s">
        <v>1620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7" spans="2:16" x14ac:dyDescent="0.25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</row>
    <row r="8" spans="2:16" x14ac:dyDescent="0.25"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</row>
    <row r="10" spans="2:16" x14ac:dyDescent="0.25">
      <c r="B10" s="36" t="s">
        <v>1621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</row>
    <row r="11" spans="2:16" x14ac:dyDescent="0.25"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</row>
  </sheetData>
  <mergeCells count="5">
    <mergeCell ref="B2:P2"/>
    <mergeCell ref="B10:P11"/>
    <mergeCell ref="B3:P3"/>
    <mergeCell ref="B5:P5"/>
    <mergeCell ref="B6:P8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</vt:lpstr>
      <vt:lpstr>Условия приобретения товара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Director</cp:lastModifiedBy>
  <dcterms:created xsi:type="dcterms:W3CDTF">2024-11-20T13:56:11Z</dcterms:created>
  <dcterms:modified xsi:type="dcterms:W3CDTF">2024-11-20T14:00:35Z</dcterms:modified>
</cp:coreProperties>
</file>